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65" windowHeight="10200" activeTab="0"/>
  </bookViews>
  <sheets>
    <sheet name="申込書" sheetId="1" r:id="rId1"/>
    <sheet name="個人" sheetId="2" r:id="rId2"/>
    <sheet name="団体" sheetId="3" r:id="rId3"/>
    <sheet name="撮影許可_大会プログラム・速報データ申込書" sheetId="4" r:id="rId4"/>
    <sheet name="登録者" sheetId="5" r:id="rId5"/>
  </sheets>
  <definedNames>
    <definedName name="_xlnm._FilterDatabase" localSheetId="4" hidden="1">'登録者'!$A$2:$L$377</definedName>
    <definedName name="_xlnm.Print_Area" localSheetId="1">'個人'!$A$1:$J$31</definedName>
    <definedName name="_xlnm.Print_Area" localSheetId="3">'撮影許可_大会プログラム・速報データ申込書'!$A$1:$I$16</definedName>
    <definedName name="_xlnm.Print_Area" localSheetId="0">'申込書'!$A$1:$J$30</definedName>
    <definedName name="_xlnm.Print_Area" localSheetId="2">'団体'!$A$1:$I$23</definedName>
  </definedNames>
  <calcPr fullCalcOnLoad="1"/>
</workbook>
</file>

<file path=xl/comments1.xml><?xml version="1.0" encoding="utf-8"?>
<comments xmlns="http://schemas.openxmlformats.org/spreadsheetml/2006/main">
  <authors>
    <author>川村　茂美</author>
  </authors>
  <commentList>
    <comment ref="B12" authorId="0">
      <text>
        <r>
          <rPr>
            <b/>
            <sz val="9"/>
            <rFont val="ＭＳ Ｐゴシック"/>
            <family val="3"/>
          </rPr>
          <t>出場者３名以上６名まで審判員１名記入</t>
        </r>
        <r>
          <rPr>
            <sz val="9"/>
            <rFont val="ＭＳ Ｐゴシック"/>
            <family val="3"/>
          </rPr>
          <t xml:space="preserve">
</t>
        </r>
      </text>
    </comment>
    <comment ref="B13" authorId="0">
      <text>
        <r>
          <rPr>
            <b/>
            <sz val="9"/>
            <rFont val="ＭＳ Ｐゴシック"/>
            <family val="3"/>
          </rPr>
          <t>出場者７名以上１４名まで審判員２名を記入</t>
        </r>
        <r>
          <rPr>
            <sz val="9"/>
            <rFont val="ＭＳ Ｐゴシック"/>
            <family val="3"/>
          </rPr>
          <t xml:space="preserve">
</t>
        </r>
      </text>
    </comment>
    <comment ref="B15" authorId="0">
      <text>
        <r>
          <rPr>
            <b/>
            <sz val="9"/>
            <rFont val="ＭＳ Ｐゴシック"/>
            <family val="3"/>
          </rPr>
          <t>出場者５名以上７名までは帯同役員１名を記入</t>
        </r>
        <r>
          <rPr>
            <sz val="9"/>
            <rFont val="ＭＳ Ｐゴシック"/>
            <family val="3"/>
          </rPr>
          <t xml:space="preserve">
</t>
        </r>
      </text>
    </comment>
    <comment ref="E7" authorId="0">
      <text>
        <r>
          <rPr>
            <b/>
            <sz val="9"/>
            <rFont val="ＭＳ Ｐゴシック"/>
            <family val="3"/>
          </rPr>
          <t>団体名の変更・追加は[O列]セルで修正して下さい。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B14" authorId="0">
      <text>
        <r>
          <rPr>
            <b/>
            <sz val="9"/>
            <rFont val="ＭＳ Ｐゴシック"/>
            <family val="3"/>
          </rPr>
          <t>出場者１５名以上は審判員３名を記入</t>
        </r>
      </text>
    </comment>
    <comment ref="B16" authorId="0">
      <text>
        <r>
          <rPr>
            <b/>
            <sz val="9"/>
            <rFont val="ＭＳ Ｐゴシック"/>
            <family val="3"/>
          </rPr>
          <t>出場者８名以上１０名以下は帯同役員２名を記入</t>
        </r>
        <r>
          <rPr>
            <sz val="9"/>
            <rFont val="ＭＳ Ｐゴシック"/>
            <family val="3"/>
          </rPr>
          <t xml:space="preserve">
</t>
        </r>
      </text>
    </comment>
    <comment ref="F23" authorId="0">
      <text>
        <r>
          <rPr>
            <b/>
            <sz val="9"/>
            <rFont val="ＭＳ Ｐゴシック"/>
            <family val="3"/>
          </rPr>
          <t>２日共派遣不可能人数を入力</t>
        </r>
      </text>
    </comment>
    <comment ref="F24" authorId="0">
      <text>
        <r>
          <rPr>
            <b/>
            <sz val="9"/>
            <rFont val="ＭＳ Ｐゴシック"/>
            <family val="3"/>
          </rPr>
          <t>２日共派遣不可能人数を入力</t>
        </r>
      </text>
    </comment>
    <comment ref="B17" authorId="0">
      <text>
        <r>
          <rPr>
            <b/>
            <sz val="9"/>
            <rFont val="ＭＳ Ｐゴシック"/>
            <family val="3"/>
          </rPr>
          <t>出場者１１名以上１４名以下は帯同役員３名を記入</t>
        </r>
        <r>
          <rPr>
            <sz val="9"/>
            <rFont val="ＭＳ Ｐゴシック"/>
            <family val="3"/>
          </rPr>
          <t xml:space="preserve">
</t>
        </r>
      </text>
    </comment>
    <comment ref="B18" authorId="0">
      <text>
        <r>
          <rPr>
            <b/>
            <sz val="9"/>
            <rFont val="ＭＳ Ｐゴシック"/>
            <family val="3"/>
          </rPr>
          <t>出場者１５名以上は帯同役員４名を記入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川村　茂美</author>
    <author>Shigemi-Kawamura</author>
  </authors>
  <commentList>
    <comment ref="B6" authorId="0">
      <text>
        <r>
          <rPr>
            <b/>
            <sz val="9"/>
            <rFont val="ＭＳ Ｐゴシック"/>
            <family val="3"/>
          </rPr>
          <t>会録番号が不明の場合は架空の数字を入力してください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J6" authorId="1">
      <text>
        <r>
          <rPr>
            <sz val="11"/>
            <rFont val="ＭＳ Ｐゴシック"/>
            <family val="3"/>
          </rPr>
          <t>例）2001.04.01</t>
        </r>
      </text>
    </comment>
  </commentList>
</comments>
</file>

<file path=xl/sharedStrings.xml><?xml version="1.0" encoding="utf-8"?>
<sst xmlns="http://schemas.openxmlformats.org/spreadsheetml/2006/main" count="3179" uniqueCount="981">
  <si>
    <t>やまざき　りく</t>
  </si>
  <si>
    <t>Ｊ ｒ</t>
  </si>
  <si>
    <t>区分</t>
  </si>
  <si>
    <t>一般</t>
  </si>
  <si>
    <t>男</t>
  </si>
  <si>
    <t>○</t>
  </si>
  <si>
    <t>女</t>
  </si>
  <si>
    <t>高校</t>
  </si>
  <si>
    <t>大学</t>
  </si>
  <si>
    <t>北見工業大学トランポリン競技部</t>
  </si>
  <si>
    <t>はせがわ　たかまさ</t>
  </si>
  <si>
    <t>いずみ　ようすけ</t>
  </si>
  <si>
    <t>道登録
会員番号</t>
  </si>
  <si>
    <t>審判員名</t>
  </si>
  <si>
    <t>性別</t>
  </si>
  <si>
    <t>資格</t>
  </si>
  <si>
    <t>年齢</t>
  </si>
  <si>
    <t>女</t>
  </si>
  <si>
    <t>国際</t>
  </si>
  <si>
    <t>１種</t>
  </si>
  <si>
    <t>２種</t>
  </si>
  <si>
    <t>３種</t>
  </si>
  <si>
    <t>℡</t>
  </si>
  <si>
    <t>参加料計算欄</t>
  </si>
  <si>
    <t>円</t>
  </si>
  <si>
    <t>×</t>
  </si>
  <si>
    <t>名</t>
  </si>
  <si>
    <t>＝</t>
  </si>
  <si>
    <t>帯同審判違約金</t>
  </si>
  <si>
    <t>合　計</t>
  </si>
  <si>
    <t>標記の大会に参加したいので、ここに参加料を添えて申し込みます。</t>
  </si>
  <si>
    <t>申込責任者</t>
  </si>
  <si>
    <t>住　所</t>
  </si>
  <si>
    <t>連絡先　〒</t>
  </si>
  <si>
    <t>電話番号</t>
  </si>
  <si>
    <t>No</t>
  </si>
  <si>
    <t>選手名</t>
  </si>
  <si>
    <t>ふりがな</t>
  </si>
  <si>
    <t>所属団体名</t>
  </si>
  <si>
    <t>個人選手権</t>
  </si>
  <si>
    <t>No.</t>
  </si>
  <si>
    <t>尚、負傷の際の責任につきましては、各所属団体でもつ事とします。</t>
  </si>
  <si>
    <t>男</t>
  </si>
  <si>
    <t>女</t>
  </si>
  <si>
    <t>プログラム等に反映されますので、水色セルに誤字・空欄の無いように記入願います。</t>
  </si>
  <si>
    <t>参加料入金</t>
  </si>
  <si>
    <t>納入</t>
  </si>
  <si>
    <t>未納</t>
  </si>
  <si>
    <t>不足</t>
  </si>
  <si>
    <t>返納</t>
  </si>
  <si>
    <t>団体名</t>
  </si>
  <si>
    <t>士別トランポリン協会</t>
  </si>
  <si>
    <t>美深町トランポリン協会</t>
  </si>
  <si>
    <t>風連トランポリン協会</t>
  </si>
  <si>
    <t>和寒町トランポリンクラブ</t>
  </si>
  <si>
    <t>サンスピリッツ端野</t>
  </si>
  <si>
    <t>クラス</t>
  </si>
  <si>
    <t>（　自　動　計　算　）</t>
  </si>
  <si>
    <t>水色の部分のみに記入してください。</t>
  </si>
  <si>
    <t>帯同審判員名簿(必要に応じて水色部分が増えます。)</t>
  </si>
  <si>
    <t>枚</t>
  </si>
  <si>
    <t>競技会参加団体名　：</t>
  </si>
  <si>
    <t>円</t>
  </si>
  <si>
    <t>ﾁｰﾑ</t>
  </si>
  <si>
    <t>プログラム等に反映されますので、水色セルに誤字・空欄の無いように記入願います。</t>
  </si>
  <si>
    <t>No.</t>
  </si>
  <si>
    <t>所属団体名</t>
  </si>
  <si>
    <t>選手名　１</t>
  </si>
  <si>
    <t>選手名　２</t>
  </si>
  <si>
    <t>選手名　３</t>
  </si>
  <si>
    <t>団体の部</t>
  </si>
  <si>
    <t>個　　人</t>
  </si>
  <si>
    <t>団　　体</t>
  </si>
  <si>
    <t>各 種　申 込 集 計</t>
  </si>
  <si>
    <t>申請代表者　 ：</t>
  </si>
  <si>
    <t>スチール写真及びビデオ撮影の許可申込書</t>
  </si>
  <si>
    <t>✔</t>
  </si>
  <si>
    <t>No.</t>
  </si>
  <si>
    <t>みなとや　ゆうじ</t>
  </si>
  <si>
    <t>音更トランポリンクラブ</t>
  </si>
  <si>
    <t>じんの　りほ</t>
  </si>
  <si>
    <t/>
  </si>
  <si>
    <t>名　　　　前</t>
  </si>
  <si>
    <t>性別</t>
  </si>
  <si>
    <t>選手(日)</t>
  </si>
  <si>
    <t>選手(道)</t>
  </si>
  <si>
    <t>ﾗｲｾﾝｽ</t>
  </si>
  <si>
    <t>愛好者</t>
  </si>
  <si>
    <t>所　　属　　団　　体</t>
  </si>
  <si>
    <t>かしくら　たかし</t>
  </si>
  <si>
    <t>個人出場
クラス</t>
  </si>
  <si>
    <t>E-Mail</t>
  </si>
  <si>
    <t>予選会参加
クラス</t>
  </si>
  <si>
    <t>年齢</t>
  </si>
  <si>
    <t>男子</t>
  </si>
  <si>
    <t>女子</t>
  </si>
  <si>
    <t>生年月日（西暦）</t>
  </si>
  <si>
    <t>参加申込書</t>
  </si>
  <si>
    <t>年齢別大会は、開催年度の12月31日現在での出場区分です。</t>
  </si>
  <si>
    <t>全日本年齢別大会への参加予選会希望者は、次年度の12月31日現在での年齢です。</t>
  </si>
  <si>
    <t>10歳以下</t>
  </si>
  <si>
    <t>11歳～12歳</t>
  </si>
  <si>
    <t>13歳～14歳</t>
  </si>
  <si>
    <t>15歳～16歳</t>
  </si>
  <si>
    <t>17歳以上</t>
  </si>
  <si>
    <t>男</t>
  </si>
  <si>
    <t>こいずみ　ともひろ</t>
  </si>
  <si>
    <t>小　泉　恭　幸</t>
  </si>
  <si>
    <t>こいずみ　たかゆき</t>
  </si>
  <si>
    <t>菊　地　健　汰</t>
  </si>
  <si>
    <t>きくち　けんた</t>
  </si>
  <si>
    <t>大　野　風　花</t>
  </si>
  <si>
    <t>おおの　ふうか</t>
  </si>
  <si>
    <t>小　泉　秀　斗</t>
  </si>
  <si>
    <t>こいずみ　しゅうと</t>
  </si>
  <si>
    <t>佐久間　優　名</t>
  </si>
  <si>
    <t>さくま　ゆうな</t>
  </si>
  <si>
    <t>二階堂　啓　一</t>
  </si>
  <si>
    <t>にかいどう　けいいち</t>
  </si>
  <si>
    <t>柏　倉　崇　志</t>
  </si>
  <si>
    <t>藤　原　冴　彩</t>
  </si>
  <si>
    <t>ふじわら　さや</t>
  </si>
  <si>
    <t>湊　谷　祐　司</t>
  </si>
  <si>
    <t>滝上町トランポリン協会</t>
  </si>
  <si>
    <t>神　野　理　保</t>
  </si>
  <si>
    <t>赤　塚　洋　人</t>
  </si>
  <si>
    <t>トランポリンクラブKITAMI</t>
  </si>
  <si>
    <t>みねぎし　ゆうぞう</t>
  </si>
  <si>
    <t>舛　岡　孝太郎</t>
  </si>
  <si>
    <t>ますおか　こうたろう</t>
  </si>
  <si>
    <t>廣　川　陽　土</t>
  </si>
  <si>
    <t>ひろかわ　はると</t>
  </si>
  <si>
    <t>津別トランポリンクラブ</t>
  </si>
  <si>
    <t>髙　橋　希　星</t>
  </si>
  <si>
    <t>たかはし　きらり</t>
  </si>
  <si>
    <t>なかの体操クラブ</t>
  </si>
  <si>
    <t>十勝ジュニア体操クラブ</t>
  </si>
  <si>
    <t>河　江　蒼　生</t>
  </si>
  <si>
    <t>河　江　公　庸</t>
  </si>
  <si>
    <t>稗　田　道　也</t>
  </si>
  <si>
    <t>ひえだみちなり</t>
  </si>
  <si>
    <t>小樽商科大学トランポリン競技部</t>
  </si>
  <si>
    <t>事務局記入</t>
  </si>
  <si>
    <t>南　　　隆　徳</t>
  </si>
  <si>
    <t>松　永　昊　晴</t>
  </si>
  <si>
    <t>菅　原　優　弥</t>
  </si>
  <si>
    <t>柏　葉　幸　音</t>
  </si>
  <si>
    <t>北藤会</t>
  </si>
  <si>
    <t>大久保　　　敦</t>
  </si>
  <si>
    <t>山　崎　凌　空</t>
  </si>
  <si>
    <t>山　崎　凌　大</t>
  </si>
  <si>
    <t>平　木　　　塁</t>
  </si>
  <si>
    <t>権　隨　洸　矢</t>
  </si>
  <si>
    <t>楳　田　凌　玄</t>
  </si>
  <si>
    <t>赤　石　泰　雅</t>
  </si>
  <si>
    <t>みなみ　たかのり</t>
  </si>
  <si>
    <t>まつなが　こうせい</t>
  </si>
  <si>
    <t>かしば　ゆきね</t>
  </si>
  <si>
    <t>たかむら　しんご</t>
  </si>
  <si>
    <t>おおくぼ　あつし</t>
  </si>
  <si>
    <t>やまざき　りょうた</t>
  </si>
  <si>
    <t>ひらき　るい</t>
  </si>
  <si>
    <t>ごんずい　こうや</t>
  </si>
  <si>
    <t>うめだ　りょうげん</t>
  </si>
  <si>
    <t>あかいしたいが</t>
  </si>
  <si>
    <t>名</t>
  </si>
  <si>
    <t>２日共派遣不可能</t>
  </si>
  <si>
    <t>１日のみ派遣不可能</t>
  </si>
  <si>
    <t>４種</t>
  </si>
  <si>
    <t>２日間</t>
  </si>
  <si>
    <t>１日目のみ</t>
  </si>
  <si>
    <t>２日目のみ</t>
  </si>
  <si>
    <t>若　山　光　莉</t>
  </si>
  <si>
    <t>谷　地　彪　吾</t>
  </si>
  <si>
    <t>やち　ひょうご</t>
  </si>
  <si>
    <t>今　井　美　奈</t>
  </si>
  <si>
    <t>いまい　みな</t>
  </si>
  <si>
    <t>鳥　潟　美　生</t>
  </si>
  <si>
    <t>あおやま　いぶき</t>
  </si>
  <si>
    <t>泉　　　陽　介</t>
  </si>
  <si>
    <t>峰　岸　雄　三</t>
  </si>
  <si>
    <t>高　村　真　悟</t>
  </si>
  <si>
    <t>小　泉　智　宏</t>
  </si>
  <si>
    <t>幕別トランポリンクラブ　フーニ</t>
  </si>
  <si>
    <t>サクセス　スポーツクラブ</t>
  </si>
  <si>
    <t>草　野　孝　治</t>
  </si>
  <si>
    <t>くさの　たかはる</t>
  </si>
  <si>
    <t>奥　山　貴　弘</t>
  </si>
  <si>
    <t>おくやま　たかひろ</t>
  </si>
  <si>
    <t>佐　竹　　　仁</t>
  </si>
  <si>
    <t>さたけ　ひとし</t>
  </si>
  <si>
    <t>田　中　茉　純</t>
  </si>
  <si>
    <t>たなか　ますみ</t>
  </si>
  <si>
    <t>南　　　和　博</t>
  </si>
  <si>
    <t>みなみ　かずひろ</t>
  </si>
  <si>
    <t>深  川　柚 稀</t>
  </si>
  <si>
    <t>ふかがわ　ゆずき</t>
  </si>
  <si>
    <t>中　村　将　大</t>
  </si>
  <si>
    <t>なかむら　まさひろ</t>
  </si>
  <si>
    <t>中　村　美　陽</t>
  </si>
  <si>
    <t>なかむら　みはる</t>
  </si>
  <si>
    <t>大　築　英　恵</t>
  </si>
  <si>
    <t>おおつき　はなえ</t>
  </si>
  <si>
    <t>宮　本　幸　子</t>
  </si>
  <si>
    <t>みやもと　さちこ</t>
  </si>
  <si>
    <t>若　松　直　美</t>
  </si>
  <si>
    <t>わかまつ　なおみ</t>
  </si>
  <si>
    <t>山　崎　真由美</t>
  </si>
  <si>
    <t>やまざき　まゆみ</t>
  </si>
  <si>
    <t>山　崎　穂菜美</t>
  </si>
  <si>
    <t>やまざき　ほなみ</t>
  </si>
  <si>
    <t>若　松　侑　治</t>
  </si>
  <si>
    <t>わかまつ　ゆうじ</t>
  </si>
  <si>
    <t>菊　地　美　帆</t>
  </si>
  <si>
    <t>きくち　みほ</t>
  </si>
  <si>
    <t>市　川　貴　仁</t>
  </si>
  <si>
    <t>いちかわ　たかひと</t>
  </si>
  <si>
    <t>吉　岡　賢　一</t>
  </si>
  <si>
    <t>よしおか　けんいち</t>
  </si>
  <si>
    <t>小　泉　久　恵</t>
  </si>
  <si>
    <t>こいずみ　ひさえ</t>
  </si>
  <si>
    <t>杉　野　かおる</t>
  </si>
  <si>
    <t>すぎの　かおる</t>
  </si>
  <si>
    <t>松　永　　　実</t>
  </si>
  <si>
    <t>まつなが　みのる</t>
  </si>
  <si>
    <t>鷲　見　悦　朗</t>
  </si>
  <si>
    <t>わしみ　よしあき</t>
  </si>
  <si>
    <t>佐久間　一　弘</t>
  </si>
  <si>
    <t>さくま　かずひろ</t>
  </si>
  <si>
    <t>川　崎　かおる</t>
  </si>
  <si>
    <t>かわさき　かおる</t>
  </si>
  <si>
    <t>駒　津　太　珂</t>
  </si>
  <si>
    <t>こまつ　たいが</t>
  </si>
  <si>
    <t>杉　野　航　太</t>
  </si>
  <si>
    <t>すぎの　こうた</t>
  </si>
  <si>
    <t>小　林　希　美</t>
  </si>
  <si>
    <t>こばやし　のぞみ</t>
  </si>
  <si>
    <t>小　林　麻　唯</t>
  </si>
  <si>
    <t>こばやし　まい</t>
  </si>
  <si>
    <t>こくぶ　たけし</t>
  </si>
  <si>
    <t>羽根川　瑞　江</t>
  </si>
  <si>
    <t>はねかわ　みずえ</t>
  </si>
  <si>
    <t>石　原　祥　子</t>
  </si>
  <si>
    <t>いしはら　さちこ</t>
  </si>
  <si>
    <t>池　田　政　幸</t>
  </si>
  <si>
    <t>いけだ　まさゆき</t>
  </si>
  <si>
    <t>梅　田　健　二</t>
  </si>
  <si>
    <t>うめだ　けんじ</t>
  </si>
  <si>
    <t>藤　原　一　冴</t>
  </si>
  <si>
    <t>ふじわら　かずさ</t>
  </si>
  <si>
    <t>有　野　志　麻</t>
  </si>
  <si>
    <t>ありの　しま</t>
  </si>
  <si>
    <t>谷　地　あかね</t>
  </si>
  <si>
    <t>やち　あかね</t>
  </si>
  <si>
    <t>湊　谷　幸　歩</t>
  </si>
  <si>
    <t>みなとや　ゆきほ</t>
  </si>
  <si>
    <t>多　田　大　輝</t>
  </si>
  <si>
    <t>湊　谷　実　咲</t>
  </si>
  <si>
    <t>みなとや　みさき</t>
  </si>
  <si>
    <t>合　田　鉄　雄</t>
  </si>
  <si>
    <t>ごうだ　てつお</t>
  </si>
  <si>
    <t>とがわ　つとむ</t>
  </si>
  <si>
    <t>白　土　真太郎</t>
  </si>
  <si>
    <t>しらと　しんたろう</t>
  </si>
  <si>
    <t>井　川　ちはる</t>
  </si>
  <si>
    <t>いかわ　ちはる</t>
  </si>
  <si>
    <t>三　好　敦　子</t>
  </si>
  <si>
    <t>みよし　あつこ</t>
  </si>
  <si>
    <t>三　好　圭　輔</t>
  </si>
  <si>
    <t>みよし　けいすけ</t>
  </si>
  <si>
    <t>波多野　　　守</t>
  </si>
  <si>
    <t>はたの　まもる</t>
  </si>
  <si>
    <t>当麻ジュニア</t>
  </si>
  <si>
    <t>山　下　里　紗</t>
  </si>
  <si>
    <t>やました　りさ</t>
  </si>
  <si>
    <t>大　見　美　帆</t>
  </si>
  <si>
    <t>おおみ　みほ</t>
  </si>
  <si>
    <t>大　見　ひかる</t>
  </si>
  <si>
    <t>おおみ　ひかる</t>
  </si>
  <si>
    <t>秋　山　範　彦</t>
  </si>
  <si>
    <t>あきやま　のりひこ</t>
  </si>
  <si>
    <t>村　田　由　梨</t>
  </si>
  <si>
    <t>むらた　ゆり</t>
  </si>
  <si>
    <t>坂　　　皇　樹</t>
  </si>
  <si>
    <t>さか　こうき</t>
  </si>
  <si>
    <t>長谷川　誠　和</t>
  </si>
  <si>
    <t>松　田　守　正</t>
  </si>
  <si>
    <t>まつだ　もりまさ</t>
  </si>
  <si>
    <t>岩　浪　　　理</t>
  </si>
  <si>
    <t>川　口　渓　翔</t>
  </si>
  <si>
    <t>浅　野　真　美</t>
  </si>
  <si>
    <t>加　藤　千　佳</t>
  </si>
  <si>
    <t>鈴　木　久　美</t>
  </si>
  <si>
    <t>松　浦　真　実</t>
  </si>
  <si>
    <t>白　滝　絵　理</t>
  </si>
  <si>
    <t>今　井　心　美</t>
  </si>
  <si>
    <t>今　井　七　望</t>
  </si>
  <si>
    <t>山　本　悠　貴</t>
  </si>
  <si>
    <t>鳥　潟　秀　哉</t>
  </si>
  <si>
    <t>末　冨　靖　彦</t>
  </si>
  <si>
    <t>末　冨　千津子</t>
  </si>
  <si>
    <t>かみやま　かずのり</t>
  </si>
  <si>
    <t>山　本　哲　司</t>
  </si>
  <si>
    <t>やまもと　てつじ</t>
  </si>
  <si>
    <t>青　山　昂　生</t>
  </si>
  <si>
    <t>鷲　見　碧　空</t>
  </si>
  <si>
    <t>わしみ　そら</t>
  </si>
  <si>
    <t>奥　村　敏　宏</t>
  </si>
  <si>
    <t>おくむら　としひろ</t>
  </si>
  <si>
    <t>藤　田　一　郎</t>
  </si>
  <si>
    <t>ふじた　いちろう</t>
  </si>
  <si>
    <t>黒　田　　　渉</t>
  </si>
  <si>
    <t>くろだ　わたる</t>
  </si>
  <si>
    <t>山　本　敏　昌</t>
  </si>
  <si>
    <t>やまもととしまさ</t>
  </si>
  <si>
    <t>かねひら　はるき</t>
  </si>
  <si>
    <t>兼　平　陽　季</t>
  </si>
  <si>
    <t>やまもと　なつみ</t>
  </si>
  <si>
    <t>山　本　夏　未</t>
  </si>
  <si>
    <t>佐　藤　憲　敏</t>
  </si>
  <si>
    <t>さとう　　のりとし</t>
  </si>
  <si>
    <t>釧路トランポリンキッズスポーツ少年団</t>
  </si>
  <si>
    <t>熊　山　幸　子</t>
  </si>
  <si>
    <t>くまやま　　さちこ</t>
  </si>
  <si>
    <t>籾　山　彩　子</t>
  </si>
  <si>
    <t>もみやま　　あやこ</t>
  </si>
  <si>
    <t>かわえ　そうせい</t>
  </si>
  <si>
    <t>釧路TCアクティヴ</t>
  </si>
  <si>
    <t>久保田　有枝曳</t>
  </si>
  <si>
    <t>くぼた　ゆきえ</t>
  </si>
  <si>
    <t>館　岡　将　平</t>
  </si>
  <si>
    <t>たておか　しょうへい</t>
  </si>
  <si>
    <t>権　隨　かりん</t>
  </si>
  <si>
    <t>ごんずい　かりん</t>
  </si>
  <si>
    <t>伊　藤　　　凛</t>
  </si>
  <si>
    <t>いとう　りん</t>
  </si>
  <si>
    <t>高　橋　和　馬</t>
  </si>
  <si>
    <t>たかはし　かずま</t>
  </si>
  <si>
    <t>中　野　義　弘</t>
  </si>
  <si>
    <t>なかの　よしひろ</t>
  </si>
  <si>
    <t>上　村　恵梨奈</t>
  </si>
  <si>
    <t>かみむらえりな</t>
  </si>
  <si>
    <t>本　内　玲　衣</t>
  </si>
  <si>
    <t>もとうちれい</t>
  </si>
  <si>
    <t>かわえ　こうよう</t>
  </si>
  <si>
    <t>吉　田　健　治</t>
  </si>
  <si>
    <t>よしだ　けんじ</t>
  </si>
  <si>
    <t>柳　本　駿　燈</t>
  </si>
  <si>
    <t>やなぎもと　はやと</t>
  </si>
  <si>
    <t>柳　本　快　燈</t>
  </si>
  <si>
    <t>やなぎもと　かいと</t>
  </si>
  <si>
    <t>柳　本　敏　行</t>
  </si>
  <si>
    <t>やなぎもと　としゆき</t>
  </si>
  <si>
    <t>鵜　澤　和　郎</t>
  </si>
  <si>
    <t>うざわ　かずろう</t>
  </si>
  <si>
    <t>士幌トランポリンクラブ</t>
  </si>
  <si>
    <t>北　澤　星　來</t>
  </si>
  <si>
    <t>きたざわ　せいら</t>
  </si>
  <si>
    <t>藤　内　琥　牙</t>
  </si>
  <si>
    <t>ふじうち　こうが</t>
  </si>
  <si>
    <t>野　原　月　夏</t>
  </si>
  <si>
    <t>のはら　るな</t>
  </si>
  <si>
    <t>千　葉　更　紗</t>
  </si>
  <si>
    <t>ちば　さらさ</t>
  </si>
  <si>
    <t>千　葉　野々杏</t>
  </si>
  <si>
    <t>ちば　ののあ</t>
  </si>
  <si>
    <t>佐　藤　健　二</t>
  </si>
  <si>
    <t>さとう　けんじ</t>
  </si>
  <si>
    <t>わかやまひかり</t>
  </si>
  <si>
    <t>小　林　哲　也</t>
  </si>
  <si>
    <t>こばやしてつや</t>
  </si>
  <si>
    <t>秋　山　寛　子</t>
  </si>
  <si>
    <t>あきやま　ひろこ</t>
  </si>
  <si>
    <t>桐　木　結　風</t>
  </si>
  <si>
    <t>きりきゆいか</t>
  </si>
  <si>
    <t>秋　山　　　敏</t>
  </si>
  <si>
    <t>あきやま　さとし</t>
  </si>
  <si>
    <t>秋　山　　　樹</t>
  </si>
  <si>
    <t>あきやま　たつき</t>
  </si>
  <si>
    <t>谷　　　駿之介</t>
  </si>
  <si>
    <t>たに　しゅんのすけ</t>
  </si>
  <si>
    <t>鈴　木　克　哉</t>
  </si>
  <si>
    <t>すずき　かつや</t>
  </si>
  <si>
    <t>田　野　有　一</t>
  </si>
  <si>
    <t>たの　ゆういち</t>
  </si>
  <si>
    <t>大会プログラム</t>
  </si>
  <si>
    <t>サンドーム体操クラブ</t>
  </si>
  <si>
    <t>トランポリンクラブ　るねは</t>
  </si>
  <si>
    <t>大会プログラム　申込</t>
  </si>
  <si>
    <t>部</t>
  </si>
  <si>
    <t>※各団体２部までは無料で配布されます</t>
  </si>
  <si>
    <t>枚</t>
  </si>
  <si>
    <t>※各団体２枚までの申請となります</t>
  </si>
  <si>
    <t>※指定の撮影場所ではビブス未着用者は撮影できません</t>
  </si>
  <si>
    <t>※有料販売分は１部５００円とします</t>
  </si>
  <si>
    <t>可</t>
  </si>
  <si>
    <t>帯同可否</t>
  </si>
  <si>
    <t>１日目</t>
  </si>
  <si>
    <t>２日目</t>
  </si>
  <si>
    <t>↓</t>
  </si>
  <si>
    <t>不可</t>
  </si>
  <si>
    <t>いしたに　らいか</t>
  </si>
  <si>
    <t>杉　野　ヒカル</t>
  </si>
  <si>
    <t>すぎの　ひかる</t>
  </si>
  <si>
    <t>栗　原　咲　有</t>
  </si>
  <si>
    <t>くりはら　さゆ</t>
  </si>
  <si>
    <t>牛　島　　　楓</t>
  </si>
  <si>
    <t>うしじま　かえで</t>
  </si>
  <si>
    <t>駒　津　力　柊</t>
  </si>
  <si>
    <t>こまつ　りきと</t>
  </si>
  <si>
    <t>佐久間　玲　名</t>
  </si>
  <si>
    <t>さくま　れいな</t>
  </si>
  <si>
    <t>国　府　　　壮</t>
  </si>
  <si>
    <t>小　林　知　邑</t>
  </si>
  <si>
    <t>こばやし　ちさと</t>
  </si>
  <si>
    <t>ただ　ひろき</t>
  </si>
  <si>
    <t>千　葉　彩　奏</t>
  </si>
  <si>
    <t>ちばあやな</t>
  </si>
  <si>
    <t>湊　谷　幸　司</t>
  </si>
  <si>
    <t>みなとやこうじ</t>
  </si>
  <si>
    <t>有　野　千　穂</t>
  </si>
  <si>
    <t>ありのちほ</t>
  </si>
  <si>
    <t>十　川　　　勉</t>
  </si>
  <si>
    <t>菅　原　　　恵</t>
  </si>
  <si>
    <t>新井山　　　大</t>
  </si>
  <si>
    <t>浅  野　　　心</t>
  </si>
  <si>
    <t>川　口　美　晴</t>
  </si>
  <si>
    <t>白　滝　博　美</t>
  </si>
  <si>
    <t>中　西　洋　介</t>
  </si>
  <si>
    <t>なかにし　ようすけ</t>
  </si>
  <si>
    <t>長　村　剛　希</t>
  </si>
  <si>
    <t>おさむら　ごうき</t>
  </si>
  <si>
    <t>佐　口　　　凪</t>
  </si>
  <si>
    <t>さぐち　　なぎ</t>
  </si>
  <si>
    <t>天　野　瑞　歩</t>
  </si>
  <si>
    <t>あまの　みずほ</t>
  </si>
  <si>
    <t>G</t>
  </si>
  <si>
    <t>白　戸　倖　冬</t>
  </si>
  <si>
    <t>しらと　こと</t>
  </si>
  <si>
    <t>白　戸　風　季</t>
  </si>
  <si>
    <t>しらと　ふき</t>
  </si>
  <si>
    <t>土　井　理　央</t>
  </si>
  <si>
    <t>どいりお</t>
  </si>
  <si>
    <t>角　田　陽　崇</t>
  </si>
  <si>
    <t>かくたたかあき</t>
  </si>
  <si>
    <t>原　口　聖　琉</t>
  </si>
  <si>
    <t>はらぐち　せいりゅう</t>
  </si>
  <si>
    <t>秋　山　　　翼</t>
  </si>
  <si>
    <t>塚　田　蒼　太</t>
  </si>
  <si>
    <t>佐　藤　弘　康</t>
  </si>
  <si>
    <t>やまだ ちひろ</t>
  </si>
  <si>
    <t>森　田　紀　香</t>
  </si>
  <si>
    <t>もりた のりか</t>
  </si>
  <si>
    <t>大　井　紗　彩</t>
  </si>
  <si>
    <t>中　池　貴　子</t>
  </si>
  <si>
    <t>なかいけ たかこ</t>
  </si>
  <si>
    <t>佐　藤　風　歌</t>
  </si>
  <si>
    <t>道登録No</t>
  </si>
  <si>
    <t>ふりがな</t>
  </si>
  <si>
    <t>バッチ級</t>
  </si>
  <si>
    <t>NBA002</t>
  </si>
  <si>
    <t>＊＊＊＊＊</t>
  </si>
  <si>
    <t>NBA003</t>
  </si>
  <si>
    <t>NBA004</t>
  </si>
  <si>
    <t>NBA022</t>
  </si>
  <si>
    <t>NBA033</t>
  </si>
  <si>
    <t>NBA039</t>
  </si>
  <si>
    <t>NBA040</t>
  </si>
  <si>
    <t>NBA044</t>
  </si>
  <si>
    <t>NBA045</t>
  </si>
  <si>
    <t>NBA046</t>
  </si>
  <si>
    <t>石  谷　蕾  香</t>
  </si>
  <si>
    <t>NFA049</t>
  </si>
  <si>
    <t>NFA002</t>
  </si>
  <si>
    <t>NFA006</t>
  </si>
  <si>
    <t>NFA008</t>
  </si>
  <si>
    <t>NFA009</t>
  </si>
  <si>
    <t>NFA011</t>
  </si>
  <si>
    <t>NFA017</t>
  </si>
  <si>
    <t>NFA019</t>
  </si>
  <si>
    <t>NFA022</t>
  </si>
  <si>
    <t>NFA025</t>
  </si>
  <si>
    <t>NFA026</t>
  </si>
  <si>
    <t>NFA030</t>
  </si>
  <si>
    <t>NFA038</t>
  </si>
  <si>
    <t>NFA039</t>
  </si>
  <si>
    <t>NFA050</t>
  </si>
  <si>
    <t>NFA052</t>
  </si>
  <si>
    <t>NFA054</t>
  </si>
  <si>
    <t>NFA061</t>
  </si>
  <si>
    <t>NFA064</t>
  </si>
  <si>
    <t>NFA065</t>
  </si>
  <si>
    <t>NFA066</t>
  </si>
  <si>
    <t>NFA069</t>
  </si>
  <si>
    <t>NFA070</t>
  </si>
  <si>
    <t>NFA077</t>
  </si>
  <si>
    <t>NFA078</t>
  </si>
  <si>
    <t>NFA079</t>
  </si>
  <si>
    <t>NFA080</t>
  </si>
  <si>
    <t>NFA081</t>
  </si>
  <si>
    <t>NFA082</t>
  </si>
  <si>
    <t>NFA083</t>
  </si>
  <si>
    <t>NFA085</t>
  </si>
  <si>
    <t>牛　島　栄　美</t>
  </si>
  <si>
    <t>うしじま　えみ</t>
  </si>
  <si>
    <t>NFA086</t>
  </si>
  <si>
    <t>栗　原　尚　子</t>
  </si>
  <si>
    <t>くりはら　しょうこ</t>
  </si>
  <si>
    <t>NFA087</t>
  </si>
  <si>
    <t>小　林　知　子</t>
  </si>
  <si>
    <t>こばやし　ともこ</t>
  </si>
  <si>
    <t>NFA088</t>
  </si>
  <si>
    <t>杉　野　こはる</t>
  </si>
  <si>
    <t>すぎの　こはる</t>
  </si>
  <si>
    <t>NFA089</t>
  </si>
  <si>
    <t>NNS001</t>
  </si>
  <si>
    <t>NNS002</t>
  </si>
  <si>
    <t>NNS005</t>
  </si>
  <si>
    <t>NNS009</t>
  </si>
  <si>
    <t>NSA001</t>
  </si>
  <si>
    <t>NSA005</t>
  </si>
  <si>
    <t>NSA050</t>
  </si>
  <si>
    <t>NSA009</t>
  </si>
  <si>
    <t>NSA013</t>
  </si>
  <si>
    <t>NSA044</t>
  </si>
  <si>
    <t>NSA048</t>
  </si>
  <si>
    <t>NSA049</t>
  </si>
  <si>
    <t>NSA051</t>
  </si>
  <si>
    <t>NSA053</t>
  </si>
  <si>
    <t>NSA056</t>
  </si>
  <si>
    <t>NSA058</t>
  </si>
  <si>
    <t>NSA059</t>
  </si>
  <si>
    <t>NSA060</t>
  </si>
  <si>
    <t>NSA061</t>
  </si>
  <si>
    <t>NWC009</t>
  </si>
  <si>
    <t>CSC010</t>
  </si>
  <si>
    <t>KGU003</t>
  </si>
  <si>
    <t>NSA064</t>
  </si>
  <si>
    <t>細　川　結　葉</t>
  </si>
  <si>
    <t>ほそかわ　ゆいは</t>
  </si>
  <si>
    <t>NSA065</t>
  </si>
  <si>
    <t>大　前　真　心</t>
  </si>
  <si>
    <t>おおまえ　まこ</t>
  </si>
  <si>
    <t>NSA067</t>
  </si>
  <si>
    <t>栗　山　瑞　希</t>
  </si>
  <si>
    <t>くりやま　みずき</t>
  </si>
  <si>
    <t>NSA068</t>
  </si>
  <si>
    <t>栗　山　杏　月</t>
  </si>
  <si>
    <t>くりやま　あずき</t>
  </si>
  <si>
    <t>NWC001</t>
  </si>
  <si>
    <t>NWC002</t>
  </si>
  <si>
    <t>NWC003</t>
  </si>
  <si>
    <t>NWC004</t>
  </si>
  <si>
    <t>NWC005</t>
  </si>
  <si>
    <t>NWC008</t>
  </si>
  <si>
    <t>NTC001</t>
  </si>
  <si>
    <t>NTC027</t>
  </si>
  <si>
    <t>NTC033</t>
  </si>
  <si>
    <t>NTA001</t>
  </si>
  <si>
    <t>NTA005</t>
  </si>
  <si>
    <t>KKU034</t>
  </si>
  <si>
    <t>NTA049</t>
  </si>
  <si>
    <t>NTC012</t>
  </si>
  <si>
    <t>NTA036</t>
  </si>
  <si>
    <t>NTA048</t>
  </si>
  <si>
    <t>NNA001</t>
  </si>
  <si>
    <t>KTC001</t>
  </si>
  <si>
    <t>KTC003</t>
  </si>
  <si>
    <t>KTC004</t>
  </si>
  <si>
    <t>KTC009</t>
  </si>
  <si>
    <t>今　井 　佳津美</t>
  </si>
  <si>
    <t>KTC029</t>
  </si>
  <si>
    <t>KTC030</t>
  </si>
  <si>
    <t>KTC047</t>
  </si>
  <si>
    <t>KTC056</t>
  </si>
  <si>
    <t>KTC058</t>
  </si>
  <si>
    <t>KTC059</t>
  </si>
  <si>
    <t>KTC060</t>
  </si>
  <si>
    <t>KTC061</t>
  </si>
  <si>
    <t>KTC062</t>
  </si>
  <si>
    <t>KTC066</t>
  </si>
  <si>
    <t>KTC069</t>
  </si>
  <si>
    <t>KTC075</t>
  </si>
  <si>
    <t>KTC076</t>
  </si>
  <si>
    <t>KTC077</t>
  </si>
  <si>
    <t>KKU053</t>
  </si>
  <si>
    <t>KKU054</t>
  </si>
  <si>
    <t>KSU081</t>
  </si>
  <si>
    <t>KSU087</t>
  </si>
  <si>
    <t>KKU113</t>
  </si>
  <si>
    <t>KKU114</t>
  </si>
  <si>
    <t>寺　沢　滉　起</t>
  </si>
  <si>
    <t>てらさわ　こうき</t>
  </si>
  <si>
    <t>KKU115</t>
  </si>
  <si>
    <t>寺　西　健　悟</t>
  </si>
  <si>
    <t>てらにし　けんご</t>
  </si>
  <si>
    <t>KKU003</t>
  </si>
  <si>
    <t>KKU007</t>
  </si>
  <si>
    <t>KKU017</t>
  </si>
  <si>
    <t>KKU026</t>
  </si>
  <si>
    <t>KKU032</t>
  </si>
  <si>
    <t>KSU014</t>
  </si>
  <si>
    <t>KSU080</t>
  </si>
  <si>
    <t>KSU085</t>
  </si>
  <si>
    <t>KSU071</t>
  </si>
  <si>
    <t>KSU089</t>
  </si>
  <si>
    <t>KSU076</t>
  </si>
  <si>
    <t>吉　田　美　麗</t>
  </si>
  <si>
    <t>よしだ　みれい</t>
  </si>
  <si>
    <t>KSU078</t>
  </si>
  <si>
    <t>KTS001</t>
  </si>
  <si>
    <t>KTS002</t>
  </si>
  <si>
    <t>KTS005</t>
  </si>
  <si>
    <t>巴　　　亜　弓</t>
  </si>
  <si>
    <t>ともえ　あゆみ</t>
  </si>
  <si>
    <t>KTS033</t>
  </si>
  <si>
    <t>KTS035</t>
  </si>
  <si>
    <t>KTS036</t>
  </si>
  <si>
    <t>KTS037</t>
  </si>
  <si>
    <t>渡　辺　　　郷</t>
  </si>
  <si>
    <t>わたなべ　さとし</t>
  </si>
  <si>
    <t>KKU027</t>
  </si>
  <si>
    <t>EKS001</t>
  </si>
  <si>
    <t>EKS005</t>
  </si>
  <si>
    <t>EKS007</t>
  </si>
  <si>
    <t>EKS059</t>
  </si>
  <si>
    <t>EKS060</t>
  </si>
  <si>
    <t>EKS062</t>
  </si>
  <si>
    <t>EKS063</t>
  </si>
  <si>
    <t>柳　谷　羽　奏</t>
  </si>
  <si>
    <t>やなぎや　わかな</t>
  </si>
  <si>
    <t>EOC005</t>
  </si>
  <si>
    <t>EAK059</t>
  </si>
  <si>
    <t>EAK060</t>
  </si>
  <si>
    <t>EAK062</t>
  </si>
  <si>
    <t>EAK063</t>
  </si>
  <si>
    <t>EAK072</t>
  </si>
  <si>
    <t>EAK036</t>
  </si>
  <si>
    <t>EAK077</t>
  </si>
  <si>
    <t>EAK079</t>
  </si>
  <si>
    <t>EAK080</t>
  </si>
  <si>
    <t>EKS008</t>
  </si>
  <si>
    <t>EKS046</t>
  </si>
  <si>
    <t>ENK008</t>
  </si>
  <si>
    <t>EAK014</t>
  </si>
  <si>
    <t>EAK081</t>
  </si>
  <si>
    <t>齋　藤　り　の</t>
  </si>
  <si>
    <t>さいとう　りの</t>
  </si>
  <si>
    <t>EKS002</t>
  </si>
  <si>
    <t>ETC003</t>
  </si>
  <si>
    <t>ETC016</t>
  </si>
  <si>
    <t>ETC017</t>
  </si>
  <si>
    <t>ETC018</t>
  </si>
  <si>
    <t>EUS002</t>
  </si>
  <si>
    <t>ETA001</t>
  </si>
  <si>
    <t>ECF001</t>
  </si>
  <si>
    <t>ECF005</t>
  </si>
  <si>
    <t>ECF010</t>
  </si>
  <si>
    <t>ECF011</t>
  </si>
  <si>
    <t>EAK017</t>
  </si>
  <si>
    <t>ESG002</t>
  </si>
  <si>
    <t>KSU056</t>
  </si>
  <si>
    <t>NFA063</t>
  </si>
  <si>
    <t>EOC008</t>
  </si>
  <si>
    <t>EOC009</t>
  </si>
  <si>
    <t>EOC013</t>
  </si>
  <si>
    <t>EOC014</t>
  </si>
  <si>
    <t>EOC021</t>
  </si>
  <si>
    <t>EOC022</t>
  </si>
  <si>
    <t>EOC023</t>
  </si>
  <si>
    <t>増　田　瑛　太</t>
  </si>
  <si>
    <t>ますだ　えいた</t>
  </si>
  <si>
    <t>ESC001</t>
  </si>
  <si>
    <t>EUS003</t>
  </si>
  <si>
    <t>EAT001</t>
  </si>
  <si>
    <t>ETR001</t>
  </si>
  <si>
    <t>EAT004</t>
  </si>
  <si>
    <t>ETR002</t>
  </si>
  <si>
    <t>あきやま　つばさ</t>
  </si>
  <si>
    <t>ETR003</t>
  </si>
  <si>
    <t>つかだ　そうた</t>
  </si>
  <si>
    <t>ETR004</t>
  </si>
  <si>
    <t>さとう　ひろやす</t>
  </si>
  <si>
    <t>ETR005</t>
  </si>
  <si>
    <t>早　弓　英　汰</t>
  </si>
  <si>
    <t>はやゆみ　えいた</t>
  </si>
  <si>
    <t>EAT003</t>
  </si>
  <si>
    <t>佐　藤　鋭　治</t>
  </si>
  <si>
    <t>さとう　えいじ</t>
  </si>
  <si>
    <t>EAT005</t>
  </si>
  <si>
    <t>佐　藤　美　穂</t>
  </si>
  <si>
    <t>さとう　みほ</t>
  </si>
  <si>
    <t>COU110</t>
  </si>
  <si>
    <t>COU111</t>
  </si>
  <si>
    <t>COU113</t>
  </si>
  <si>
    <t>COU114</t>
  </si>
  <si>
    <t>COU115</t>
  </si>
  <si>
    <t>おおい　さあや</t>
  </si>
  <si>
    <t>COU116</t>
  </si>
  <si>
    <t>COU117</t>
  </si>
  <si>
    <t>さとう　ふうか</t>
  </si>
  <si>
    <t>CDA017</t>
  </si>
  <si>
    <t>CDA004</t>
  </si>
  <si>
    <t>上　村　清　信</t>
  </si>
  <si>
    <t>うえむら　きよのぶ</t>
  </si>
  <si>
    <t>CDA013</t>
  </si>
  <si>
    <t>佐　藤　完　二</t>
  </si>
  <si>
    <t>さとう　かんじ</t>
  </si>
  <si>
    <t>CDA026</t>
  </si>
  <si>
    <t>北　側　達　也</t>
  </si>
  <si>
    <t>きたがわ　たつや</t>
  </si>
  <si>
    <t>NFA013</t>
  </si>
  <si>
    <t>吉　岡　　翼</t>
  </si>
  <si>
    <t>よしおか　つばさ</t>
  </si>
  <si>
    <t>帯同役員氏名</t>
  </si>
  <si>
    <t>帯同役員違約金</t>
  </si>
  <si>
    <t>第11回　北海道年齢別トランポリン競技選手権大会</t>
  </si>
  <si>
    <t>NBA036</t>
  </si>
  <si>
    <t>芳　賀　まひる</t>
  </si>
  <si>
    <t>はが　まひる</t>
  </si>
  <si>
    <t>NBA047</t>
  </si>
  <si>
    <t>北　野　寧　々</t>
  </si>
  <si>
    <t>きたの　ねね</t>
  </si>
  <si>
    <t>NBA048</t>
  </si>
  <si>
    <t>石　谷　和香乃</t>
  </si>
  <si>
    <t>いしたに　わかの</t>
  </si>
  <si>
    <t>NBA049</t>
  </si>
  <si>
    <t>芳　賀　寅之助</t>
  </si>
  <si>
    <t>はが　とらのすけ</t>
  </si>
  <si>
    <t>S</t>
  </si>
  <si>
    <t>Ｇ</t>
  </si>
  <si>
    <t>Ｓ</t>
  </si>
  <si>
    <t>斎　藤　千　薫</t>
  </si>
  <si>
    <t>さいとう　かおる</t>
  </si>
  <si>
    <t>NFA090</t>
  </si>
  <si>
    <t>古  市　陽　子</t>
  </si>
  <si>
    <t>ふるいち　ようこ</t>
  </si>
  <si>
    <t>NTA031</t>
  </si>
  <si>
    <t>菅　原　愛　里</t>
  </si>
  <si>
    <t>すがわら　あいり</t>
  </si>
  <si>
    <t>大　枝　隼　人</t>
  </si>
  <si>
    <t>おおえだ　はやと</t>
  </si>
  <si>
    <t>NTA061</t>
  </si>
  <si>
    <t>坂　田　未　希</t>
  </si>
  <si>
    <t>さかた　みき</t>
  </si>
  <si>
    <t>NTA062</t>
  </si>
  <si>
    <t>野　村　　　元</t>
  </si>
  <si>
    <t>のむら　はじめ</t>
  </si>
  <si>
    <t>NTA063</t>
  </si>
  <si>
    <t>菅　原　知　明</t>
  </si>
  <si>
    <t>すがわら　ともあき</t>
  </si>
  <si>
    <t>あかつか　ひろと</t>
  </si>
  <si>
    <t>すがわら　めぐみ</t>
  </si>
  <si>
    <t>にいやま　だい</t>
  </si>
  <si>
    <t>いまい　かつみ</t>
  </si>
  <si>
    <t>KTC024</t>
  </si>
  <si>
    <t>赤　塚　　光</t>
  </si>
  <si>
    <t>あかつか　ひかる</t>
  </si>
  <si>
    <t>いわなみ　おさむ</t>
  </si>
  <si>
    <t>あさの　しん</t>
  </si>
  <si>
    <t>すがわら　ゆうや</t>
  </si>
  <si>
    <t>かわぐち　けいと</t>
  </si>
  <si>
    <t>あさの　まみ</t>
  </si>
  <si>
    <t>かとう　ちか</t>
  </si>
  <si>
    <t>すずき　くみ</t>
  </si>
  <si>
    <t>まつうら　まなみ</t>
  </si>
  <si>
    <t>しらたき　えり</t>
  </si>
  <si>
    <t>いまい　ここみ</t>
  </si>
  <si>
    <t>いまい　ななみ</t>
  </si>
  <si>
    <t>かわぐち　よしはる</t>
  </si>
  <si>
    <t>しらたき　ひろみ</t>
  </si>
  <si>
    <t>鈴　木　万　絢</t>
  </si>
  <si>
    <t>すずき　まあや</t>
  </si>
  <si>
    <t>KTC078</t>
  </si>
  <si>
    <t>福　田　夏　進</t>
  </si>
  <si>
    <t>ふくだ　なつゆき</t>
  </si>
  <si>
    <t>KTC079</t>
  </si>
  <si>
    <t>森　口　慈　幸</t>
  </si>
  <si>
    <t>もりぐち　じこう</t>
  </si>
  <si>
    <t>KTC080</t>
  </si>
  <si>
    <t>成　田　琴　織</t>
  </si>
  <si>
    <t>なりた　ことり</t>
  </si>
  <si>
    <t>KTC081</t>
  </si>
  <si>
    <t>成　田　崇　汰</t>
  </si>
  <si>
    <t>なりた　あがた</t>
  </si>
  <si>
    <t>KTC082</t>
  </si>
  <si>
    <t>及　川　真　優</t>
  </si>
  <si>
    <t>おいかわ　まゆ</t>
  </si>
  <si>
    <t>KTC083</t>
  </si>
  <si>
    <t>中　山　璃　音</t>
  </si>
  <si>
    <t>なかやま　りおん</t>
  </si>
  <si>
    <t>KTC084</t>
  </si>
  <si>
    <t>石　谷　優　気</t>
  </si>
  <si>
    <t>いしたに　ゆうき</t>
  </si>
  <si>
    <t>やまもと　ゆうき</t>
  </si>
  <si>
    <t>とりがた　しゅうや</t>
  </si>
  <si>
    <t>とりがた　みお</t>
  </si>
  <si>
    <t>KKU118</t>
  </si>
  <si>
    <t>中　西　智　也</t>
  </si>
  <si>
    <t>なかにし　ともや</t>
  </si>
  <si>
    <t>すえとみ　ちずこ</t>
  </si>
  <si>
    <t>すえとみ　やすひこ</t>
  </si>
  <si>
    <t>KKU117</t>
  </si>
  <si>
    <t>山　田　大　夢</t>
  </si>
  <si>
    <t>やまだ　ひろむ</t>
  </si>
  <si>
    <t>北見工業大学トランポリン競技部</t>
  </si>
  <si>
    <t>神　山　和　仁　</t>
  </si>
  <si>
    <t>KSU003</t>
  </si>
  <si>
    <t>大　高　奈津子</t>
  </si>
  <si>
    <t>おおたか　なつこ</t>
  </si>
  <si>
    <t>KSU011</t>
  </si>
  <si>
    <t>前　田　良　子</t>
  </si>
  <si>
    <t>まえだ　よしこ</t>
  </si>
  <si>
    <t>KSU013</t>
  </si>
  <si>
    <t>神　山　尚　子</t>
  </si>
  <si>
    <t>かみやま　なおこ</t>
  </si>
  <si>
    <t>KSU082</t>
  </si>
  <si>
    <t>蝦　名　睦　美</t>
  </si>
  <si>
    <t>えびな　むつみ</t>
  </si>
  <si>
    <t>KSU086</t>
  </si>
  <si>
    <t>青　山　雅　也</t>
  </si>
  <si>
    <t>あおやま　まさや</t>
  </si>
  <si>
    <t>KSU097</t>
  </si>
  <si>
    <t>中　出　理　絵</t>
  </si>
  <si>
    <t>なかで　りえ</t>
  </si>
  <si>
    <t>KSU099</t>
  </si>
  <si>
    <t>鷲　見　　　幸</t>
  </si>
  <si>
    <t>わしみ　さち</t>
  </si>
  <si>
    <t>KSU101</t>
  </si>
  <si>
    <t>後　藤　実　愛</t>
  </si>
  <si>
    <t>ごとう　みのり</t>
  </si>
  <si>
    <t>KSU102</t>
  </si>
  <si>
    <t>中　出　聖　菜</t>
  </si>
  <si>
    <t>なかで　せな</t>
  </si>
  <si>
    <t>KSU104</t>
  </si>
  <si>
    <t>武　田　　　翼</t>
  </si>
  <si>
    <t>たけだ　つばさ</t>
  </si>
  <si>
    <t>KSU105</t>
  </si>
  <si>
    <t>中　野　翠　藍</t>
  </si>
  <si>
    <t>なかの　すいら</t>
  </si>
  <si>
    <t>KSU106</t>
  </si>
  <si>
    <t>中　野　悠　緋</t>
  </si>
  <si>
    <t>なかのゆうひ</t>
  </si>
  <si>
    <t>KSU107</t>
  </si>
  <si>
    <t>高　橋　輝　良</t>
  </si>
  <si>
    <t>たかはし　きら</t>
  </si>
  <si>
    <t>KSU108</t>
  </si>
  <si>
    <t>西　脇　　　豊</t>
  </si>
  <si>
    <t>にしわき　ゆたか</t>
  </si>
  <si>
    <t>KTS023</t>
  </si>
  <si>
    <t>乃　村　朋紀花</t>
  </si>
  <si>
    <t>のむら　ほのか</t>
  </si>
  <si>
    <t>EKS064</t>
  </si>
  <si>
    <t>柳　谷　匠　飛</t>
  </si>
  <si>
    <t>やなぎや　たくと</t>
  </si>
  <si>
    <t>EAK082</t>
  </si>
  <si>
    <t>鈴　木　惇　也</t>
  </si>
  <si>
    <t>すずき　じゅんや</t>
  </si>
  <si>
    <t>ENK020</t>
  </si>
  <si>
    <t>石　川　桃　衣</t>
  </si>
  <si>
    <t>いしかわ　ももえ</t>
  </si>
  <si>
    <t>ENK021</t>
  </si>
  <si>
    <t>倉　地　咲　恵</t>
  </si>
  <si>
    <t>くらち　さえ</t>
  </si>
  <si>
    <t>ENK022</t>
  </si>
  <si>
    <t>竹　内　う　み</t>
  </si>
  <si>
    <t>たけうち　うみ</t>
  </si>
  <si>
    <t>ENK023</t>
  </si>
  <si>
    <t>澁　谷　心　音</t>
  </si>
  <si>
    <t>しぶや　ここね</t>
  </si>
  <si>
    <t>ENK024</t>
  </si>
  <si>
    <t>倉　地　圭　吾</t>
  </si>
  <si>
    <t>くらち　けいご</t>
  </si>
  <si>
    <t>EKA011</t>
  </si>
  <si>
    <t>山　崎　純　子</t>
  </si>
  <si>
    <t>やまざき　じゅんこ</t>
  </si>
  <si>
    <t>EKA015</t>
  </si>
  <si>
    <t>盛　岡　孝　道</t>
  </si>
  <si>
    <t>もりおか　　たかみち</t>
  </si>
  <si>
    <t>EKA019</t>
  </si>
  <si>
    <t>佐々木　大　剛</t>
  </si>
  <si>
    <t>ささき　ともよし</t>
  </si>
  <si>
    <t>EKA021</t>
  </si>
  <si>
    <t>山　口　光　信</t>
  </si>
  <si>
    <t>やまぐち　みつのぶ</t>
  </si>
  <si>
    <t>EAK016</t>
  </si>
  <si>
    <t>幸　坂　諭　諮</t>
  </si>
  <si>
    <t>こうさか　さとし</t>
  </si>
  <si>
    <t>EAK050</t>
  </si>
  <si>
    <t>平　木　孝　直</t>
  </si>
  <si>
    <t>ひらき　たかなお</t>
  </si>
  <si>
    <t>EKS003</t>
  </si>
  <si>
    <t>川　村　茂　美</t>
  </si>
  <si>
    <t>かわむら　しげみ</t>
  </si>
  <si>
    <t>EKS004</t>
  </si>
  <si>
    <t>川　村　恵　子</t>
  </si>
  <si>
    <t>かわむら　けいこ</t>
  </si>
  <si>
    <t>EKS006</t>
  </si>
  <si>
    <t>阿　部　紹　子</t>
  </si>
  <si>
    <t>あべ　しょうこ</t>
  </si>
  <si>
    <t>ETC020</t>
  </si>
  <si>
    <t>加　藤　　 　元</t>
  </si>
  <si>
    <t>かとうげん</t>
  </si>
  <si>
    <t>ETC021</t>
  </si>
  <si>
    <t>道　下　悠　輝</t>
  </si>
  <si>
    <t>みちした　はるき</t>
  </si>
  <si>
    <t>ECF022</t>
  </si>
  <si>
    <t>田　村　煌　莉</t>
  </si>
  <si>
    <t>たむらきらり</t>
  </si>
  <si>
    <t>ECF023</t>
  </si>
  <si>
    <t>佐　藤　　　玲</t>
  </si>
  <si>
    <t>さとうれい</t>
  </si>
  <si>
    <t>ECF024</t>
  </si>
  <si>
    <t>髙　瀬　友里愛</t>
  </si>
  <si>
    <t>たかせゆりあ</t>
  </si>
  <si>
    <t>ECF025</t>
  </si>
  <si>
    <t>新　津　すみれ</t>
  </si>
  <si>
    <t>にいつすみれ</t>
  </si>
  <si>
    <t>ECF026</t>
  </si>
  <si>
    <t>米　田　聖　梨</t>
  </si>
  <si>
    <t>よねたきより</t>
  </si>
  <si>
    <t>ECF027</t>
  </si>
  <si>
    <t>造　田　祐　那</t>
  </si>
  <si>
    <t>ぞうだゆな</t>
  </si>
  <si>
    <t>ECF028</t>
  </si>
  <si>
    <t>佐々木　希　美</t>
  </si>
  <si>
    <t>ささきのぞみ</t>
  </si>
  <si>
    <t>ETR006</t>
  </si>
  <si>
    <t>早　弓　冬　真</t>
  </si>
  <si>
    <t>はやゆみ　とうま</t>
  </si>
  <si>
    <t>ESG001</t>
  </si>
  <si>
    <t>山　角　涼　太</t>
  </si>
  <si>
    <t>やまかど　りょうた</t>
  </si>
  <si>
    <t>ESG004</t>
  </si>
  <si>
    <t>奥　塚　寧　々</t>
  </si>
  <si>
    <t>おくづか　ねね</t>
  </si>
  <si>
    <t>ESG005</t>
  </si>
  <si>
    <t>村　瀬　光　咲</t>
  </si>
  <si>
    <t>むらせ　みさき</t>
  </si>
  <si>
    <t>CSC002</t>
  </si>
  <si>
    <t>小　玉　信　子</t>
  </si>
  <si>
    <t>こだま　のぶこ</t>
  </si>
  <si>
    <t>CSC003</t>
  </si>
  <si>
    <t>小　玉　尚　貴</t>
  </si>
  <si>
    <t>こだま　なおき</t>
  </si>
  <si>
    <t>CSC041</t>
  </si>
  <si>
    <t>浜  田  陽  正</t>
  </si>
  <si>
    <t>はまだ　ようせい</t>
  </si>
  <si>
    <t>CSC042</t>
  </si>
  <si>
    <t>互  野  芙  柚</t>
  </si>
  <si>
    <t>たがい  のふゆ</t>
  </si>
  <si>
    <t>山　田　ちひろ</t>
  </si>
  <si>
    <t>COU118</t>
  </si>
  <si>
    <t>小笠原　冬　真</t>
  </si>
  <si>
    <t>おがさわら　とうま</t>
  </si>
  <si>
    <t>COU119</t>
  </si>
  <si>
    <t>河　田　梨　沙</t>
  </si>
  <si>
    <t>かわだ　りさ</t>
  </si>
  <si>
    <t>COU120</t>
  </si>
  <si>
    <t>金　澤　優　花</t>
  </si>
  <si>
    <t>かなざわ　ゆうか</t>
  </si>
  <si>
    <t>COU121</t>
  </si>
  <si>
    <t>前　川　　　陸</t>
  </si>
  <si>
    <t>まえかわ　りく</t>
  </si>
  <si>
    <t>COU122</t>
  </si>
  <si>
    <t>松　橋　怜　生</t>
  </si>
  <si>
    <t>まつはし　れお</t>
  </si>
  <si>
    <t>COU123</t>
  </si>
  <si>
    <t>田　　　大　空</t>
  </si>
  <si>
    <t>でん　ひろたか</t>
  </si>
  <si>
    <t>COU124</t>
  </si>
  <si>
    <t>古　米　悠　真</t>
  </si>
  <si>
    <t>こまい　ゆうま</t>
  </si>
  <si>
    <t>CDA028</t>
  </si>
  <si>
    <t>小　林　由　里</t>
  </si>
  <si>
    <t>こばやし　ゆり</t>
  </si>
  <si>
    <t>CDA029</t>
  </si>
  <si>
    <t>押　山　教　史</t>
  </si>
  <si>
    <t>おしやま　たかふみ</t>
  </si>
  <si>
    <t>＊＊＊＊＊</t>
  </si>
  <si>
    <t>2021(令和3)年度　北海道トランポリン協会　選手・ライセンス登録者名簿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</si>
</sst>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歳&quot;"/>
    <numFmt numFmtId="177" formatCode="0_ "/>
    <numFmt numFmtId="178" formatCode="\ @"/>
    <numFmt numFmtId="179" formatCode="0_);[Red]\(0\)"/>
    <numFmt numFmtId="180" formatCode="#,##0_);[Red]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DBNum3][$-411]0"/>
    <numFmt numFmtId="186" formatCode="#,##0;[Red]#,##0"/>
    <numFmt numFmtId="187" formatCode="mm/dd/yy;@"/>
    <numFmt numFmtId="188" formatCode=";;;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67">
    <font>
      <sz val="11"/>
      <name val="ＭＳ 明朝"/>
      <family val="1"/>
    </font>
    <font>
      <sz val="6"/>
      <name val="ＭＳ Ｐ明朝"/>
      <family val="1"/>
    </font>
    <font>
      <b/>
      <sz val="11"/>
      <name val="ＭＳ 明朝"/>
      <family val="1"/>
    </font>
    <font>
      <b/>
      <sz val="14"/>
      <color indexed="12"/>
      <name val="ＭＳ 明朝"/>
      <family val="1"/>
    </font>
    <font>
      <sz val="10"/>
      <name val="ＭＳ 明朝"/>
      <family val="1"/>
    </font>
    <font>
      <b/>
      <i/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sz val="8"/>
      <name val="ＭＳ 明朝"/>
      <family val="1"/>
    </font>
    <font>
      <b/>
      <sz val="10"/>
      <color indexed="10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6"/>
      <name val="ＭＳ 明朝"/>
      <family val="1"/>
    </font>
    <font>
      <sz val="12"/>
      <name val="ＭＳ Ｐゴシック"/>
      <family val="3"/>
    </font>
    <font>
      <b/>
      <sz val="22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b/>
      <sz val="14"/>
      <color indexed="10"/>
      <name val="ＭＳ 明朝"/>
      <family val="1"/>
    </font>
    <font>
      <sz val="11"/>
      <color indexed="9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sz val="11"/>
      <color rgb="FFFF0000"/>
      <name val="ＭＳ 明朝"/>
      <family val="1"/>
    </font>
    <font>
      <b/>
      <sz val="14"/>
      <color rgb="FFFF0000"/>
      <name val="ＭＳ 明朝"/>
      <family val="1"/>
    </font>
    <font>
      <sz val="9"/>
      <color theme="1"/>
      <name val="ＭＳ Ｐゴシック"/>
      <family val="3"/>
    </font>
    <font>
      <sz val="11"/>
      <color theme="0"/>
      <name val="ＭＳ 明朝"/>
      <family val="1"/>
    </font>
    <font>
      <b/>
      <sz val="8"/>
      <name val="ＭＳ 明朝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medium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>
        <color indexed="63"/>
      </top>
      <bottom style="hair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0" borderId="4" applyNumberFormat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0" fontId="60" fillId="31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33" borderId="12" xfId="0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>
      <alignment horizontal="center"/>
    </xf>
    <xf numFmtId="0" fontId="0" fillId="3" borderId="17" xfId="0" applyFill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0" fillId="33" borderId="25" xfId="0" applyFill="1" applyBorder="1" applyAlignment="1" applyProtection="1">
      <alignment vertical="center"/>
      <protection locked="0"/>
    </xf>
    <xf numFmtId="0" fontId="0" fillId="0" borderId="26" xfId="0" applyBorder="1" applyAlignment="1">
      <alignment horizontal="distributed" vertical="center"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27" xfId="0" applyBorder="1" applyAlignment="1">
      <alignment horizontal="distributed" vertical="center"/>
    </xf>
    <xf numFmtId="0" fontId="0" fillId="33" borderId="28" xfId="0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3" borderId="2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 applyProtection="1">
      <alignment horizontal="center" vertical="center"/>
      <protection locked="0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8" fillId="33" borderId="15" xfId="0" applyFont="1" applyFill="1" applyBorder="1" applyAlignment="1" applyProtection="1">
      <alignment horizontal="center" vertical="center"/>
      <protection locked="0"/>
    </xf>
    <xf numFmtId="0" fontId="9" fillId="0" borderId="0" xfId="61" applyNumberFormat="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distributed"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left" vertical="center"/>
      <protection/>
    </xf>
    <xf numFmtId="0" fontId="9" fillId="0" borderId="0" xfId="61" applyFont="1" applyFill="1" applyBorder="1">
      <alignment/>
      <protection/>
    </xf>
    <xf numFmtId="0" fontId="20" fillId="0" borderId="0" xfId="61" applyFont="1" applyFill="1" applyBorder="1" applyAlignment="1">
      <alignment horizontal="center"/>
      <protection/>
    </xf>
    <xf numFmtId="0" fontId="0" fillId="3" borderId="29" xfId="0" applyFill="1" applyBorder="1" applyAlignment="1">
      <alignment horizontal="center"/>
    </xf>
    <xf numFmtId="0" fontId="7" fillId="3" borderId="30" xfId="0" applyFont="1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9" fillId="33" borderId="34" xfId="0" applyFont="1" applyFill="1" applyBorder="1" applyAlignment="1" applyProtection="1">
      <alignment horizontal="center" vertical="center"/>
      <protection locked="0"/>
    </xf>
    <xf numFmtId="0" fontId="0" fillId="33" borderId="34" xfId="0" applyFill="1" applyBorder="1" applyAlignment="1" applyProtection="1">
      <alignment horizontal="center" vertical="center"/>
      <protection locked="0"/>
    </xf>
    <xf numFmtId="0" fontId="18" fillId="33" borderId="34" xfId="0" applyFont="1" applyFill="1" applyBorder="1" applyAlignment="1" applyProtection="1">
      <alignment horizontal="center" vertical="center"/>
      <protection locked="0"/>
    </xf>
    <xf numFmtId="0" fontId="0" fillId="33" borderId="35" xfId="0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0" fillId="3" borderId="31" xfId="0" applyFill="1" applyBorder="1" applyAlignment="1">
      <alignment horizontal="center" vertical="center"/>
    </xf>
    <xf numFmtId="0" fontId="0" fillId="33" borderId="36" xfId="0" applyFill="1" applyBorder="1" applyAlignment="1" applyProtection="1">
      <alignment horizontal="center" vertical="center"/>
      <protection locked="0"/>
    </xf>
    <xf numFmtId="0" fontId="0" fillId="33" borderId="37" xfId="0" applyFill="1" applyBorder="1" applyAlignment="1" applyProtection="1">
      <alignment horizontal="center" vertical="center"/>
      <protection locked="0"/>
    </xf>
    <xf numFmtId="0" fontId="0" fillId="33" borderId="38" xfId="0" applyFill="1" applyBorder="1" applyAlignment="1" applyProtection="1">
      <alignment horizontal="center" vertical="center"/>
      <protection locked="0"/>
    </xf>
    <xf numFmtId="0" fontId="4" fillId="3" borderId="39" xfId="0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3" borderId="42" xfId="0" applyFill="1" applyBorder="1" applyAlignment="1">
      <alignment vertic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188" fontId="0" fillId="0" borderId="0" xfId="0" applyNumberFormat="1" applyAlignment="1">
      <alignment/>
    </xf>
    <xf numFmtId="0" fontId="18" fillId="3" borderId="45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15" xfId="0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distributed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18" fillId="0" borderId="34" xfId="0" applyFont="1" applyFill="1" applyBorder="1" applyAlignment="1" applyProtection="1">
      <alignment horizontal="distributed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18" fillId="0" borderId="35" xfId="0" applyFont="1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 applyProtection="1">
      <alignment vertical="center"/>
      <protection locked="0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2" xfId="0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51" xfId="0" applyFill="1" applyBorder="1" applyAlignment="1" applyProtection="1">
      <alignment horizontal="left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38" fontId="0" fillId="0" borderId="40" xfId="49" applyFont="1" applyFill="1" applyBorder="1" applyAlignment="1" applyProtection="1">
      <alignment vertical="center"/>
      <protection/>
    </xf>
    <xf numFmtId="0" fontId="2" fillId="0" borderId="54" xfId="0" applyFont="1" applyFill="1" applyBorder="1" applyAlignment="1" applyProtection="1">
      <alignment vertical="center"/>
      <protection locked="0"/>
    </xf>
    <xf numFmtId="0" fontId="0" fillId="0" borderId="54" xfId="0" applyFont="1" applyFill="1" applyBorder="1" applyAlignment="1" applyProtection="1">
      <alignment vertical="center"/>
      <protection locked="0"/>
    </xf>
    <xf numFmtId="38" fontId="2" fillId="0" borderId="55" xfId="0" applyNumberFormat="1" applyFont="1" applyFill="1" applyBorder="1" applyAlignment="1" applyProtection="1">
      <alignment vertical="center"/>
      <protection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left" vertical="center"/>
      <protection locked="0"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 locked="0"/>
    </xf>
    <xf numFmtId="38" fontId="0" fillId="0" borderId="44" xfId="49" applyFont="1" applyFill="1" applyBorder="1" applyAlignment="1" applyProtection="1">
      <alignment vertical="center"/>
      <protection/>
    </xf>
    <xf numFmtId="0" fontId="0" fillId="0" borderId="58" xfId="0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58" xfId="0" applyFill="1" applyBorder="1" applyAlignment="1" applyProtection="1">
      <alignment horizontal="center" vertical="center"/>
      <protection locked="0"/>
    </xf>
    <xf numFmtId="38" fontId="0" fillId="0" borderId="16" xfId="49" applyFont="1" applyFill="1" applyBorder="1" applyAlignment="1" applyProtection="1">
      <alignment vertical="center"/>
      <protection/>
    </xf>
    <xf numFmtId="0" fontId="0" fillId="0" borderId="59" xfId="0" applyFill="1" applyBorder="1" applyAlignment="1" applyProtection="1">
      <alignment horizontal="center" vertical="center"/>
      <protection locked="0"/>
    </xf>
    <xf numFmtId="0" fontId="0" fillId="0" borderId="60" xfId="0" applyFill="1" applyBorder="1" applyAlignment="1" applyProtection="1">
      <alignment horizontal="right"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0" xfId="0" applyBorder="1" applyAlignment="1">
      <alignment/>
    </xf>
    <xf numFmtId="0" fontId="9" fillId="0" borderId="61" xfId="61" applyNumberFormat="1" applyFont="1" applyFill="1" applyBorder="1" applyAlignment="1">
      <alignment horizontal="center" vertical="center"/>
      <protection/>
    </xf>
    <xf numFmtId="49" fontId="9" fillId="0" borderId="11" xfId="61" applyNumberFormat="1" applyFont="1" applyFill="1" applyBorder="1" applyAlignment="1">
      <alignment horizontal="center" vertical="center"/>
      <protection/>
    </xf>
    <xf numFmtId="38" fontId="9" fillId="0" borderId="11" xfId="61" applyNumberFormat="1" applyFont="1" applyFill="1" applyBorder="1" applyAlignment="1">
      <alignment horizontal="center" vertical="center"/>
      <protection/>
    </xf>
    <xf numFmtId="38" fontId="9" fillId="0" borderId="11" xfId="61" applyNumberFormat="1" applyFont="1" applyFill="1" applyBorder="1" applyAlignment="1">
      <alignment horizontal="distributed" vertical="center" indent="1"/>
      <protection/>
    </xf>
    <xf numFmtId="0" fontId="9" fillId="0" borderId="11" xfId="61" applyNumberFormat="1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>
      <alignment horizontal="distributed" vertical="center" indent="1"/>
      <protection/>
    </xf>
    <xf numFmtId="0" fontId="9" fillId="0" borderId="11" xfId="61" applyNumberFormat="1" applyFont="1" applyFill="1" applyBorder="1" applyAlignment="1" quotePrefix="1">
      <alignment horizontal="center" vertical="center"/>
      <protection/>
    </xf>
    <xf numFmtId="49" fontId="9" fillId="0" borderId="11" xfId="61" applyNumberFormat="1" applyFont="1" applyFill="1" applyBorder="1" applyAlignment="1">
      <alignment horizontal="distributed" vertical="center" indent="1"/>
      <protection/>
    </xf>
    <xf numFmtId="0" fontId="9" fillId="0" borderId="11" xfId="61" applyFont="1" applyFill="1" applyBorder="1">
      <alignment/>
      <protection/>
    </xf>
    <xf numFmtId="49" fontId="9" fillId="0" borderId="34" xfId="61" applyNumberFormat="1" applyFont="1" applyFill="1" applyBorder="1" applyAlignment="1">
      <alignment horizontal="center" vertical="center"/>
      <protection/>
    </xf>
    <xf numFmtId="49" fontId="9" fillId="0" borderId="34" xfId="61" applyNumberFormat="1" applyFont="1" applyFill="1" applyBorder="1" applyAlignment="1">
      <alignment horizontal="distributed" vertical="center" indent="1"/>
      <protection/>
    </xf>
    <xf numFmtId="0" fontId="9" fillId="0" borderId="34" xfId="61" applyNumberFormat="1" applyFont="1" applyFill="1" applyBorder="1" applyAlignment="1">
      <alignment horizontal="center" vertical="center"/>
      <protection/>
    </xf>
    <xf numFmtId="0" fontId="61" fillId="0" borderId="0" xfId="0" applyFont="1" applyAlignment="1">
      <alignment horizontal="left" vertical="center"/>
    </xf>
    <xf numFmtId="0" fontId="0" fillId="34" borderId="40" xfId="0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distributed" vertical="center"/>
      <protection locked="0"/>
    </xf>
    <xf numFmtId="49" fontId="9" fillId="34" borderId="11" xfId="61" applyNumberFormat="1" applyFont="1" applyFill="1" applyBorder="1" applyAlignment="1" applyProtection="1">
      <alignment horizontal="center" vertical="center"/>
      <protection locked="0"/>
    </xf>
    <xf numFmtId="0" fontId="0" fillId="33" borderId="60" xfId="0" applyFill="1" applyBorder="1" applyAlignment="1">
      <alignment vertical="center" shrinkToFit="1"/>
    </xf>
    <xf numFmtId="0" fontId="0" fillId="33" borderId="62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0" fontId="0" fillId="0" borderId="13" xfId="0" applyFill="1" applyBorder="1" applyAlignment="1">
      <alignment vertical="center" shrinkToFit="1"/>
    </xf>
    <xf numFmtId="0" fontId="62" fillId="33" borderId="15" xfId="0" applyFont="1" applyFill="1" applyBorder="1" applyAlignment="1" applyProtection="1">
      <alignment horizontal="center" vertical="center"/>
      <protection locked="0"/>
    </xf>
    <xf numFmtId="0" fontId="62" fillId="35" borderId="42" xfId="0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vertical="top"/>
    </xf>
    <xf numFmtId="0" fontId="14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61" fillId="0" borderId="0" xfId="0" applyNumberFormat="1" applyFont="1" applyAlignment="1">
      <alignment horizontal="center"/>
    </xf>
    <xf numFmtId="0" fontId="0" fillId="0" borderId="63" xfId="0" applyFill="1" applyBorder="1" applyAlignment="1" applyProtection="1">
      <alignment horizontal="center" vertical="center" shrinkToFit="1"/>
      <protection locked="0"/>
    </xf>
    <xf numFmtId="0" fontId="0" fillId="0" borderId="64" xfId="0" applyFill="1" applyBorder="1" applyAlignment="1" applyProtection="1">
      <alignment horizontal="center" vertical="center" shrinkToFit="1"/>
      <protection locked="0"/>
    </xf>
    <xf numFmtId="0" fontId="0" fillId="0" borderId="65" xfId="0" applyFill="1" applyBorder="1" applyAlignment="1" applyProtection="1">
      <alignment horizontal="center" vertical="center" shrinkToFit="1"/>
      <protection locked="0"/>
    </xf>
    <xf numFmtId="0" fontId="0" fillId="0" borderId="66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6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10" fillId="0" borderId="67" xfId="61" applyNumberFormat="1" applyFont="1" applyFill="1" applyBorder="1" applyAlignment="1">
      <alignment horizontal="center" vertical="center"/>
      <protection/>
    </xf>
    <xf numFmtId="49" fontId="10" fillId="0" borderId="68" xfId="61" applyNumberFormat="1" applyFont="1" applyFill="1" applyBorder="1" applyAlignment="1">
      <alignment horizontal="center" vertical="center"/>
      <protection/>
    </xf>
    <xf numFmtId="49" fontId="10" fillId="0" borderId="68" xfId="61" applyNumberFormat="1" applyFont="1" applyFill="1" applyBorder="1" applyAlignment="1">
      <alignment horizontal="distributed" vertical="center"/>
      <protection/>
    </xf>
    <xf numFmtId="49" fontId="10" fillId="0" borderId="68" xfId="61" applyNumberFormat="1" applyFont="1" applyFill="1" applyBorder="1" applyAlignment="1">
      <alignment horizontal="center" vertical="center" wrapText="1"/>
      <protection/>
    </xf>
    <xf numFmtId="0" fontId="10" fillId="0" borderId="68" xfId="61" applyNumberFormat="1" applyFont="1" applyFill="1" applyBorder="1" applyAlignment="1">
      <alignment horizontal="center" vertical="center" wrapText="1"/>
      <protection/>
    </xf>
    <xf numFmtId="49" fontId="10" fillId="0" borderId="69" xfId="61" applyNumberFormat="1" applyFont="1" applyFill="1" applyBorder="1" applyAlignment="1">
      <alignment horizontal="center" vertical="center"/>
      <protection/>
    </xf>
    <xf numFmtId="49" fontId="9" fillId="0" borderId="70" xfId="61" applyNumberFormat="1" applyFont="1" applyFill="1" applyBorder="1" applyAlignment="1">
      <alignment horizontal="center" vertical="center"/>
      <protection/>
    </xf>
    <xf numFmtId="49" fontId="9" fillId="0" borderId="71" xfId="61" applyNumberFormat="1" applyFont="1" applyFill="1" applyBorder="1" applyAlignment="1">
      <alignment horizontal="left" vertical="center"/>
      <protection/>
    </xf>
    <xf numFmtId="0" fontId="64" fillId="0" borderId="72" xfId="61" applyNumberFormat="1" applyFont="1" applyFill="1" applyBorder="1" applyAlignment="1">
      <alignment horizontal="center" vertical="center"/>
      <protection/>
    </xf>
    <xf numFmtId="49" fontId="9" fillId="0" borderId="14" xfId="61" applyNumberFormat="1" applyFont="1" applyFill="1" applyBorder="1" applyAlignment="1">
      <alignment horizontal="center" vertical="center"/>
      <protection/>
    </xf>
    <xf numFmtId="38" fontId="9" fillId="0" borderId="14" xfId="61" applyNumberFormat="1" applyFont="1" applyFill="1" applyBorder="1" applyAlignment="1">
      <alignment horizontal="center" vertical="center"/>
      <protection/>
    </xf>
    <xf numFmtId="0" fontId="9" fillId="0" borderId="14" xfId="61" applyNumberFormat="1" applyFont="1" applyFill="1" applyBorder="1" applyAlignment="1">
      <alignment horizontal="center" vertical="center"/>
      <protection/>
    </xf>
    <xf numFmtId="49" fontId="9" fillId="0" borderId="73" xfId="61" applyNumberFormat="1" applyFont="1" applyFill="1" applyBorder="1" applyAlignment="1">
      <alignment horizontal="left" vertical="center"/>
      <protection/>
    </xf>
    <xf numFmtId="38" fontId="9" fillId="0" borderId="14" xfId="61" applyNumberFormat="1" applyFont="1" applyFill="1" applyBorder="1" applyAlignment="1">
      <alignment horizontal="distributed" vertical="center" indent="1"/>
      <protection/>
    </xf>
    <xf numFmtId="0" fontId="9" fillId="0" borderId="14" xfId="61" applyFont="1" applyFill="1" applyBorder="1" applyAlignment="1">
      <alignment horizontal="center" vertical="center"/>
      <protection/>
    </xf>
    <xf numFmtId="49" fontId="9" fillId="0" borderId="73" xfId="61" applyNumberFormat="1" applyFont="1" applyFill="1" applyBorder="1" applyAlignment="1">
      <alignment vertical="center"/>
      <protection/>
    </xf>
    <xf numFmtId="0" fontId="9" fillId="0" borderId="14" xfId="61" applyNumberFormat="1" applyFont="1" applyFill="1" applyBorder="1" applyAlignment="1" quotePrefix="1">
      <alignment horizontal="center" vertical="center"/>
      <protection/>
    </xf>
    <xf numFmtId="0" fontId="9" fillId="0" borderId="14" xfId="61" applyFont="1" applyFill="1" applyBorder="1">
      <alignment/>
      <protection/>
    </xf>
    <xf numFmtId="0" fontId="9" fillId="0" borderId="73" xfId="0" applyFont="1" applyFill="1" applyBorder="1" applyAlignment="1">
      <alignment vertical="center"/>
    </xf>
    <xf numFmtId="0" fontId="9" fillId="0" borderId="14" xfId="61" applyFont="1" applyFill="1" applyBorder="1" applyAlignment="1">
      <alignment horizontal="distributed" vertical="center" indent="1"/>
      <protection/>
    </xf>
    <xf numFmtId="0" fontId="9" fillId="0" borderId="72" xfId="61" applyNumberFormat="1" applyFont="1" applyFill="1" applyBorder="1" applyAlignment="1">
      <alignment horizontal="center" vertical="center"/>
      <protection/>
    </xf>
    <xf numFmtId="49" fontId="9" fillId="0" borderId="14" xfId="61" applyNumberFormat="1" applyFont="1" applyFill="1" applyBorder="1" applyAlignment="1">
      <alignment horizontal="distributed" vertical="center" indent="1"/>
      <protection/>
    </xf>
    <xf numFmtId="0" fontId="9" fillId="0" borderId="74" xfId="61" applyFont="1" applyFill="1" applyBorder="1">
      <alignment/>
      <protection/>
    </xf>
    <xf numFmtId="38" fontId="9" fillId="0" borderId="14" xfId="61" applyNumberFormat="1" applyFont="1" applyFill="1" applyBorder="1" applyAlignment="1">
      <alignment horizontal="center" vertical="justify"/>
      <protection/>
    </xf>
    <xf numFmtId="0" fontId="9" fillId="0" borderId="73" xfId="61" applyFont="1" applyFill="1" applyBorder="1">
      <alignment/>
      <protection/>
    </xf>
    <xf numFmtId="49" fontId="23" fillId="0" borderId="11" xfId="61" applyNumberFormat="1" applyFont="1" applyFill="1" applyBorder="1" applyAlignment="1">
      <alignment horizontal="center" vertical="center"/>
      <protection/>
    </xf>
    <xf numFmtId="0" fontId="23" fillId="0" borderId="11" xfId="61" applyFont="1" applyFill="1" applyBorder="1" applyAlignment="1">
      <alignment horizontal="center" vertical="center"/>
      <protection/>
    </xf>
    <xf numFmtId="49" fontId="23" fillId="0" borderId="36" xfId="61" applyNumberFormat="1" applyFont="1" applyFill="1" applyBorder="1" applyAlignment="1">
      <alignment horizontal="left" vertical="center"/>
      <protection/>
    </xf>
    <xf numFmtId="0" fontId="9" fillId="0" borderId="36" xfId="0" applyFont="1" applyBorder="1" applyAlignment="1">
      <alignment horizontal="left" vertical="center"/>
    </xf>
    <xf numFmtId="49" fontId="23" fillId="0" borderId="11" xfId="61" applyNumberFormat="1" applyFont="1" applyFill="1" applyBorder="1" applyAlignment="1">
      <alignment vertical="center"/>
      <protection/>
    </xf>
    <xf numFmtId="0" fontId="23" fillId="0" borderId="36" xfId="61" applyFont="1" applyFill="1" applyBorder="1" applyAlignment="1">
      <alignment vertical="center"/>
      <protection/>
    </xf>
    <xf numFmtId="38" fontId="23" fillId="0" borderId="11" xfId="61" applyNumberFormat="1" applyFont="1" applyFill="1" applyBorder="1" applyAlignment="1">
      <alignment horizontal="left" vertical="center"/>
      <protection/>
    </xf>
    <xf numFmtId="38" fontId="23" fillId="0" borderId="11" xfId="61" applyNumberFormat="1" applyFont="1" applyFill="1" applyBorder="1" applyAlignment="1">
      <alignment horizontal="center" vertical="center"/>
      <protection/>
    </xf>
    <xf numFmtId="0" fontId="22" fillId="0" borderId="36" xfId="0" applyFont="1" applyBorder="1" applyAlignment="1">
      <alignment vertical="center"/>
    </xf>
    <xf numFmtId="49" fontId="23" fillId="0" borderId="36" xfId="61" applyNumberFormat="1" applyFont="1" applyFill="1" applyBorder="1" applyAlignment="1">
      <alignment vertical="center"/>
      <protection/>
    </xf>
    <xf numFmtId="0" fontId="23" fillId="0" borderId="11" xfId="61" applyFont="1" applyFill="1" applyBorder="1" applyAlignment="1">
      <alignment vertical="center"/>
      <protection/>
    </xf>
    <xf numFmtId="0" fontId="9" fillId="0" borderId="33" xfId="61" applyNumberFormat="1" applyFont="1" applyFill="1" applyBorder="1" applyAlignment="1">
      <alignment horizontal="center" vertical="center"/>
      <protection/>
    </xf>
    <xf numFmtId="49" fontId="23" fillId="0" borderId="34" xfId="61" applyNumberFormat="1" applyFont="1" applyFill="1" applyBorder="1" applyAlignment="1">
      <alignment vertical="center"/>
      <protection/>
    </xf>
    <xf numFmtId="49" fontId="23" fillId="0" borderId="37" xfId="61" applyNumberFormat="1" applyFont="1" applyFill="1" applyBorder="1" applyAlignment="1">
      <alignment vertical="center"/>
      <protection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88" fontId="0" fillId="0" borderId="0" xfId="0" applyNumberFormat="1" applyFill="1" applyBorder="1" applyAlignment="1" applyProtection="1">
      <alignment vertical="center"/>
      <protection locked="0"/>
    </xf>
    <xf numFmtId="188" fontId="0" fillId="0" borderId="0" xfId="0" applyNumberFormat="1" applyFill="1" applyAlignment="1">
      <alignment/>
    </xf>
    <xf numFmtId="188" fontId="0" fillId="0" borderId="0" xfId="0" applyNumberFormat="1" applyFill="1" applyAlignment="1">
      <alignment horizontal="center"/>
    </xf>
    <xf numFmtId="0" fontId="0" fillId="34" borderId="40" xfId="0" applyFill="1" applyBorder="1" applyAlignment="1" applyProtection="1">
      <alignment horizontal="center" vertical="center" shrinkToFit="1"/>
      <protection/>
    </xf>
    <xf numFmtId="0" fontId="0" fillId="0" borderId="29" xfId="0" applyBorder="1" applyAlignment="1">
      <alignment horizontal="center" vertical="center"/>
    </xf>
    <xf numFmtId="0" fontId="65" fillId="0" borderId="75" xfId="0" applyFont="1" applyFill="1" applyBorder="1" applyAlignment="1" applyProtection="1">
      <alignment horizontal="center" vertical="center"/>
      <protection locked="0"/>
    </xf>
    <xf numFmtId="0" fontId="9" fillId="0" borderId="76" xfId="61" applyNumberFormat="1" applyFont="1" applyFill="1" applyBorder="1" applyAlignment="1">
      <alignment horizontal="center" vertical="center"/>
      <protection/>
    </xf>
    <xf numFmtId="49" fontId="9" fillId="0" borderId="70" xfId="61" applyNumberFormat="1" applyFont="1" applyFill="1" applyBorder="1" applyAlignment="1">
      <alignment horizontal="center" vertical="center" wrapText="1"/>
      <protection/>
    </xf>
    <xf numFmtId="0" fontId="9" fillId="0" borderId="70" xfId="61" applyNumberFormat="1" applyFont="1" applyFill="1" applyBorder="1" applyAlignment="1">
      <alignment horizontal="center" vertical="center" wrapText="1"/>
      <protection/>
    </xf>
    <xf numFmtId="49" fontId="9" fillId="0" borderId="14" xfId="61" applyNumberFormat="1" applyFont="1" applyFill="1" applyBorder="1" applyAlignment="1">
      <alignment horizontal="center" vertical="center" wrapText="1"/>
      <protection/>
    </xf>
    <xf numFmtId="0" fontId="9" fillId="0" borderId="14" xfId="61" applyNumberFormat="1" applyFont="1" applyFill="1" applyBorder="1" applyAlignment="1">
      <alignment horizontal="center" vertical="center" wrapText="1"/>
      <protection/>
    </xf>
    <xf numFmtId="49" fontId="9" fillId="0" borderId="13" xfId="61" applyNumberFormat="1" applyFont="1" applyFill="1" applyBorder="1" applyAlignment="1">
      <alignment horizontal="center" vertical="center"/>
      <protection/>
    </xf>
    <xf numFmtId="38" fontId="9" fillId="0" borderId="13" xfId="61" applyNumberFormat="1" applyFont="1" applyFill="1" applyBorder="1" applyAlignment="1">
      <alignment horizontal="center" vertical="center"/>
      <protection/>
    </xf>
    <xf numFmtId="0" fontId="9" fillId="0" borderId="13" xfId="61" applyNumberFormat="1" applyFont="1" applyFill="1" applyBorder="1" applyAlignment="1">
      <alignment horizontal="center" vertical="center"/>
      <protection/>
    </xf>
    <xf numFmtId="49" fontId="9" fillId="0" borderId="77" xfId="61" applyNumberFormat="1" applyFont="1" applyFill="1" applyBorder="1" applyAlignment="1">
      <alignment horizontal="left" vertical="center"/>
      <protection/>
    </xf>
    <xf numFmtId="0" fontId="0" fillId="0" borderId="0" xfId="0" applyBorder="1" applyAlignment="1">
      <alignment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Fill="1" applyBorder="1" applyAlignment="1" applyProtection="1">
      <alignment vertical="center"/>
      <protection locked="0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Fill="1" applyBorder="1" applyAlignment="1" applyProtection="1">
      <alignment vertical="center"/>
      <protection locked="0"/>
    </xf>
    <xf numFmtId="0" fontId="0" fillId="0" borderId="81" xfId="0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82" xfId="0" applyFill="1" applyBorder="1" applyAlignment="1" applyProtection="1">
      <alignment horizontal="center" vertical="center"/>
      <protection locked="0"/>
    </xf>
    <xf numFmtId="0" fontId="0" fillId="0" borderId="83" xfId="0" applyBorder="1" applyAlignment="1">
      <alignment horizontal="center" vertical="center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84" xfId="0" applyBorder="1" applyAlignment="1">
      <alignment horizontal="center" vertical="center"/>
    </xf>
    <xf numFmtId="0" fontId="0" fillId="0" borderId="85" xfId="0" applyFill="1" applyBorder="1" applyAlignment="1" applyProtection="1">
      <alignment horizontal="center" vertical="center"/>
      <protection locked="0"/>
    </xf>
    <xf numFmtId="0" fontId="0" fillId="0" borderId="86" xfId="0" applyFill="1" applyBorder="1" applyAlignment="1" applyProtection="1">
      <alignment horizontal="center" vertical="center"/>
      <protection locked="0"/>
    </xf>
    <xf numFmtId="0" fontId="0" fillId="0" borderId="87" xfId="0" applyBorder="1" applyAlignment="1">
      <alignment horizontal="center" vertical="center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88" xfId="0" applyFill="1" applyBorder="1" applyAlignment="1" applyProtection="1">
      <alignment vertical="center"/>
      <protection locked="0"/>
    </xf>
    <xf numFmtId="38" fontId="0" fillId="0" borderId="15" xfId="49" applyFont="1" applyFill="1" applyBorder="1" applyAlignment="1" applyProtection="1">
      <alignment horizontal="right" vertical="center"/>
      <protection/>
    </xf>
    <xf numFmtId="38" fontId="0" fillId="0" borderId="16" xfId="49" applyFont="1" applyFill="1" applyBorder="1" applyAlignment="1" applyProtection="1">
      <alignment horizontal="right" vertical="center"/>
      <protection/>
    </xf>
    <xf numFmtId="0" fontId="0" fillId="0" borderId="79" xfId="0" applyFill="1" applyBorder="1" applyAlignment="1" applyProtection="1">
      <alignment horizontal="center" vertical="center"/>
      <protection locked="0"/>
    </xf>
    <xf numFmtId="38" fontId="0" fillId="0" borderId="11" xfId="49" applyFont="1" applyFill="1" applyBorder="1" applyAlignment="1" applyProtection="1">
      <alignment horizontal="right" vertical="center"/>
      <protection/>
    </xf>
    <xf numFmtId="38" fontId="0" fillId="0" borderId="40" xfId="49" applyFont="1" applyFill="1" applyBorder="1" applyAlignment="1" applyProtection="1">
      <alignment horizontal="right" vertical="center"/>
      <protection/>
    </xf>
    <xf numFmtId="0" fontId="0" fillId="0" borderId="89" xfId="0" applyFill="1" applyBorder="1" applyAlignment="1" applyProtection="1">
      <alignment horizontal="center" vertical="center"/>
      <protection locked="0"/>
    </xf>
    <xf numFmtId="0" fontId="0" fillId="0" borderId="90" xfId="0" applyFill="1" applyBorder="1" applyAlignment="1" applyProtection="1">
      <alignment horizontal="center" vertical="center"/>
      <protection locked="0"/>
    </xf>
    <xf numFmtId="3" fontId="0" fillId="0" borderId="43" xfId="0" applyNumberFormat="1" applyFill="1" applyBorder="1" applyAlignment="1" applyProtection="1">
      <alignment horizontal="right" vertical="center"/>
      <protection/>
    </xf>
    <xf numFmtId="3" fontId="0" fillId="0" borderId="44" xfId="0" applyNumberFormat="1" applyFill="1" applyBorder="1" applyAlignment="1" applyProtection="1">
      <alignment horizontal="right" vertical="center"/>
      <protection/>
    </xf>
    <xf numFmtId="0" fontId="63" fillId="0" borderId="79" xfId="0" applyFont="1" applyFill="1" applyBorder="1" applyAlignment="1" applyProtection="1">
      <alignment horizontal="center" vertical="center"/>
      <protection locked="0"/>
    </xf>
    <xf numFmtId="0" fontId="63" fillId="0" borderId="22" xfId="0" applyFont="1" applyFill="1" applyBorder="1" applyAlignment="1" applyProtection="1">
      <alignment horizontal="center" vertical="center"/>
      <protection locked="0"/>
    </xf>
    <xf numFmtId="0" fontId="0" fillId="0" borderId="91" xfId="0" applyBorder="1" applyAlignment="1">
      <alignment horizontal="center" vertical="center"/>
    </xf>
    <xf numFmtId="0" fontId="0" fillId="0" borderId="81" xfId="0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82" xfId="0" applyFill="1" applyBorder="1" applyAlignment="1" applyProtection="1">
      <alignment vertical="center"/>
      <protection locked="0"/>
    </xf>
    <xf numFmtId="0" fontId="0" fillId="33" borderId="92" xfId="0" applyFill="1" applyBorder="1" applyAlignment="1" applyProtection="1">
      <alignment vertical="center"/>
      <protection locked="0"/>
    </xf>
    <xf numFmtId="0" fontId="0" fillId="0" borderId="28" xfId="0" applyBorder="1" applyAlignment="1">
      <alignment horizontal="center" vertical="center"/>
    </xf>
    <xf numFmtId="0" fontId="16" fillId="33" borderId="28" xfId="43" applyFill="1" applyBorder="1" applyAlignment="1" applyProtection="1">
      <alignment vertical="center"/>
      <protection locked="0"/>
    </xf>
    <xf numFmtId="0" fontId="0" fillId="33" borderId="28" xfId="0" applyFill="1" applyBorder="1" applyAlignment="1" applyProtection="1">
      <alignment vertical="center"/>
      <protection locked="0"/>
    </xf>
    <xf numFmtId="0" fontId="0" fillId="33" borderId="93" xfId="0" applyFill="1" applyBorder="1" applyAlignment="1" applyProtection="1">
      <alignment vertical="center"/>
      <protection locked="0"/>
    </xf>
    <xf numFmtId="0" fontId="0" fillId="0" borderId="94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95" xfId="0" applyFill="1" applyBorder="1" applyAlignment="1" applyProtection="1">
      <alignment horizontal="center" vertical="center"/>
      <protection locked="0"/>
    </xf>
    <xf numFmtId="0" fontId="0" fillId="0" borderId="83" xfId="0" applyFill="1" applyBorder="1" applyAlignment="1" applyProtection="1">
      <alignment horizontal="center" vertical="center"/>
      <protection locked="0"/>
    </xf>
    <xf numFmtId="0" fontId="0" fillId="0" borderId="84" xfId="0" applyFill="1" applyBorder="1" applyAlignment="1" applyProtection="1">
      <alignment horizontal="center" vertical="center"/>
      <protection locked="0"/>
    </xf>
    <xf numFmtId="38" fontId="0" fillId="0" borderId="96" xfId="49" applyFont="1" applyFill="1" applyBorder="1" applyAlignment="1" applyProtection="1">
      <alignment horizontal="right" vertical="center"/>
      <protection/>
    </xf>
    <xf numFmtId="0" fontId="0" fillId="0" borderId="66" xfId="0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2" fillId="33" borderId="19" xfId="0" applyFont="1" applyFill="1" applyBorder="1" applyAlignment="1" applyProtection="1">
      <alignment horizontal="left" vertical="center"/>
      <protection locked="0"/>
    </xf>
    <xf numFmtId="0" fontId="12" fillId="33" borderId="84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left" indent="1"/>
    </xf>
    <xf numFmtId="0" fontId="15" fillId="0" borderId="0" xfId="0" applyFont="1" applyFill="1" applyBorder="1" applyAlignment="1">
      <alignment horizontal="left" vertical="center" indent="4"/>
    </xf>
    <xf numFmtId="0" fontId="14" fillId="0" borderId="0" xfId="0" applyFont="1" applyAlignment="1">
      <alignment horizontal="center" vertical="top"/>
    </xf>
    <xf numFmtId="0" fontId="14" fillId="0" borderId="18" xfId="0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center"/>
    </xf>
    <xf numFmtId="0" fontId="16" fillId="0" borderId="0" xfId="43" applyFill="1" applyBorder="1" applyAlignment="1" applyProtection="1">
      <alignment horizontal="left" vertical="center" indent="1"/>
      <protection locked="0"/>
    </xf>
    <xf numFmtId="0" fontId="12" fillId="0" borderId="0" xfId="0" applyFont="1" applyFill="1" applyBorder="1" applyAlignment="1" applyProtection="1">
      <alignment horizontal="left" vertical="center" indent="1"/>
      <protection locked="0"/>
    </xf>
    <xf numFmtId="0" fontId="14" fillId="0" borderId="0" xfId="0" applyFont="1" applyFill="1" applyBorder="1" applyAlignment="1">
      <alignment horizontal="center"/>
    </xf>
    <xf numFmtId="0" fontId="12" fillId="0" borderId="47" xfId="0" applyFont="1" applyBorder="1" applyAlignment="1">
      <alignment horizontal="distributed" vertical="center" indent="1"/>
    </xf>
    <xf numFmtId="0" fontId="12" fillId="0" borderId="86" xfId="0" applyFont="1" applyBorder="1" applyAlignment="1">
      <alignment horizontal="distributed" vertical="center" indent="1"/>
    </xf>
    <xf numFmtId="0" fontId="12" fillId="33" borderId="86" xfId="0" applyFont="1" applyFill="1" applyBorder="1" applyAlignment="1" applyProtection="1">
      <alignment horizontal="left" vertical="center"/>
      <protection locked="0"/>
    </xf>
    <xf numFmtId="0" fontId="12" fillId="33" borderId="87" xfId="0" applyFont="1" applyFill="1" applyBorder="1" applyAlignment="1" applyProtection="1">
      <alignment horizontal="left" vertical="center"/>
      <protection locked="0"/>
    </xf>
    <xf numFmtId="0" fontId="12" fillId="0" borderId="23" xfId="0" applyFont="1" applyBorder="1" applyAlignment="1">
      <alignment horizontal="distributed" vertical="center" indent="1"/>
    </xf>
    <xf numFmtId="0" fontId="12" fillId="0" borderId="19" xfId="0" applyFont="1" applyBorder="1" applyAlignment="1">
      <alignment horizontal="distributed" vertical="center" indent="1"/>
    </xf>
    <xf numFmtId="49" fontId="15" fillId="0" borderId="97" xfId="49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7　登録者翻天" xfId="61"/>
    <cellStyle name="Followed Hyperlink" xfId="62"/>
    <cellStyle name="良い" xfId="63"/>
  </cellStyles>
  <dxfs count="9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W64"/>
  <sheetViews>
    <sheetView showGridLines="0" tabSelected="1" zoomScale="85" zoomScaleNormal="85" zoomScaleSheetLayoutView="100" zoomScalePageLayoutView="0" workbookViewId="0" topLeftCell="A1">
      <selection activeCell="V22" sqref="V22"/>
    </sheetView>
  </sheetViews>
  <sheetFormatPr defaultColWidth="8.796875" defaultRowHeight="14.25"/>
  <cols>
    <col min="1" max="1" width="18" style="0" customWidth="1"/>
    <col min="2" max="2" width="15.59765625" style="0" customWidth="1"/>
    <col min="3" max="3" width="5.09765625" style="0" customWidth="1"/>
    <col min="4" max="4" width="3.5" style="0" customWidth="1"/>
    <col min="5" max="6" width="4.69921875" style="0" customWidth="1"/>
    <col min="7" max="7" width="6.69921875" style="0" customWidth="1"/>
    <col min="8" max="8" width="3" style="0" customWidth="1"/>
    <col min="9" max="9" width="15.59765625" style="0" customWidth="1"/>
    <col min="10" max="10" width="5.19921875" style="0" customWidth="1"/>
    <col min="11" max="11" width="2.5" style="0" customWidth="1"/>
    <col min="12" max="12" width="7.5" style="0" bestFit="1" customWidth="1"/>
    <col min="13" max="14" width="6.59765625" style="0" customWidth="1"/>
    <col min="15" max="16" width="5.3984375" style="0" customWidth="1"/>
    <col min="17" max="17" width="5.8984375" style="0" customWidth="1"/>
    <col min="18" max="18" width="9" style="0" customWidth="1"/>
    <col min="19" max="19" width="36.69921875" style="0" customWidth="1"/>
    <col min="20" max="20" width="9.8984375" style="0" customWidth="1"/>
    <col min="21" max="21" width="4.19921875" style="0" customWidth="1"/>
  </cols>
  <sheetData>
    <row r="1" spans="1:23" ht="18">
      <c r="A1" s="258" t="s">
        <v>716</v>
      </c>
      <c r="B1" s="258"/>
      <c r="C1" s="258"/>
      <c r="D1" s="258"/>
      <c r="E1" s="258"/>
      <c r="F1" s="258"/>
      <c r="G1" s="258"/>
      <c r="H1" s="258"/>
      <c r="I1" s="258"/>
      <c r="J1" s="258"/>
      <c r="K1" s="149"/>
      <c r="O1" s="79" t="s">
        <v>395</v>
      </c>
      <c r="P1" s="79"/>
      <c r="S1" s="10" t="s">
        <v>52</v>
      </c>
      <c r="U1" t="s">
        <v>105</v>
      </c>
      <c r="V1" t="s">
        <v>18</v>
      </c>
      <c r="W1" t="s">
        <v>169</v>
      </c>
    </row>
    <row r="2" spans="1:23" ht="18">
      <c r="A2" s="258" t="s">
        <v>97</v>
      </c>
      <c r="B2" s="258"/>
      <c r="C2" s="258"/>
      <c r="D2" s="258"/>
      <c r="E2" s="258"/>
      <c r="F2" s="258"/>
      <c r="G2" s="258"/>
      <c r="H2" s="258"/>
      <c r="I2" s="258"/>
      <c r="J2" s="258"/>
      <c r="K2" s="149"/>
      <c r="O2" s="79"/>
      <c r="P2" s="79"/>
      <c r="S2" s="10" t="s">
        <v>53</v>
      </c>
      <c r="U2" t="s">
        <v>17</v>
      </c>
      <c r="V2" t="s">
        <v>19</v>
      </c>
      <c r="W2" t="s">
        <v>170</v>
      </c>
    </row>
    <row r="3" spans="1:23" ht="18">
      <c r="A3" s="41"/>
      <c r="O3" s="79"/>
      <c r="P3" s="79"/>
      <c r="S3" s="10" t="s">
        <v>51</v>
      </c>
      <c r="V3" t="s">
        <v>20</v>
      </c>
      <c r="W3" t="s">
        <v>171</v>
      </c>
    </row>
    <row r="4" spans="1:23" ht="19.5" customHeight="1">
      <c r="A4" s="42" t="s">
        <v>30</v>
      </c>
      <c r="O4" s="79"/>
      <c r="P4" s="79"/>
      <c r="S4" s="10" t="s">
        <v>54</v>
      </c>
      <c r="V4" t="s">
        <v>21</v>
      </c>
      <c r="W4" t="s">
        <v>395</v>
      </c>
    </row>
    <row r="5" spans="1:23" ht="19.5" customHeight="1">
      <c r="A5" s="43" t="s">
        <v>41</v>
      </c>
      <c r="O5" s="79"/>
      <c r="P5" s="79"/>
      <c r="S5" s="10" t="s">
        <v>272</v>
      </c>
      <c r="V5" t="s">
        <v>168</v>
      </c>
      <c r="W5" t="s">
        <v>400</v>
      </c>
    </row>
    <row r="6" spans="1:19" ht="19.5" customHeight="1" thickBot="1">
      <c r="A6" s="44" t="s">
        <v>58</v>
      </c>
      <c r="O6" s="79"/>
      <c r="P6" s="79"/>
      <c r="S6" s="10" t="s">
        <v>123</v>
      </c>
    </row>
    <row r="7" spans="1:19" ht="19.5" customHeight="1">
      <c r="A7" s="35" t="s">
        <v>31</v>
      </c>
      <c r="B7" s="36"/>
      <c r="C7" s="259" t="s">
        <v>50</v>
      </c>
      <c r="D7" s="259"/>
      <c r="E7" s="261"/>
      <c r="F7" s="262"/>
      <c r="G7" s="262"/>
      <c r="H7" s="262"/>
      <c r="I7" s="262"/>
      <c r="J7" s="263"/>
      <c r="K7" s="161"/>
      <c r="S7" s="10" t="s">
        <v>126</v>
      </c>
    </row>
    <row r="8" spans="1:19" ht="19.5" customHeight="1">
      <c r="A8" s="37" t="s">
        <v>33</v>
      </c>
      <c r="B8" s="38"/>
      <c r="C8" s="260" t="s">
        <v>32</v>
      </c>
      <c r="D8" s="260"/>
      <c r="E8" s="243"/>
      <c r="F8" s="243"/>
      <c r="G8" s="243"/>
      <c r="H8" s="243"/>
      <c r="I8" s="243"/>
      <c r="J8" s="244"/>
      <c r="K8" s="161"/>
      <c r="S8" s="10" t="s">
        <v>9</v>
      </c>
    </row>
    <row r="9" spans="1:19" ht="19.5" customHeight="1" thickBot="1">
      <c r="A9" s="39" t="s">
        <v>34</v>
      </c>
      <c r="B9" s="40"/>
      <c r="C9" s="264" t="s">
        <v>91</v>
      </c>
      <c r="D9" s="264"/>
      <c r="E9" s="265"/>
      <c r="F9" s="266"/>
      <c r="G9" s="266"/>
      <c r="H9" s="266"/>
      <c r="I9" s="266"/>
      <c r="J9" s="267"/>
      <c r="K9" s="161"/>
      <c r="S9" s="10" t="s">
        <v>147</v>
      </c>
    </row>
    <row r="10" spans="12:19" ht="19.5" customHeight="1">
      <c r="L10" s="231" t="s">
        <v>396</v>
      </c>
      <c r="M10" s="232"/>
      <c r="S10" s="10" t="s">
        <v>55</v>
      </c>
    </row>
    <row r="11" spans="1:19" ht="19.5" customHeight="1" thickBot="1">
      <c r="A11" s="2" t="s">
        <v>59</v>
      </c>
      <c r="L11" s="229" t="s">
        <v>397</v>
      </c>
      <c r="M11" s="230" t="s">
        <v>398</v>
      </c>
      <c r="N11" s="79"/>
      <c r="O11" s="152" t="s">
        <v>399</v>
      </c>
      <c r="S11" s="10" t="s">
        <v>132</v>
      </c>
    </row>
    <row r="12" spans="1:19" ht="19.5" customHeight="1">
      <c r="A12" s="93" t="s">
        <v>13</v>
      </c>
      <c r="B12" s="31"/>
      <c r="C12" s="32" t="s">
        <v>14</v>
      </c>
      <c r="D12" s="233"/>
      <c r="E12" s="271"/>
      <c r="F12" s="32" t="s">
        <v>15</v>
      </c>
      <c r="G12" s="31"/>
      <c r="H12" s="32" t="s">
        <v>22</v>
      </c>
      <c r="I12" s="233"/>
      <c r="J12" s="234"/>
      <c r="K12" s="235"/>
      <c r="L12" s="153"/>
      <c r="M12" s="154"/>
      <c r="N12" s="79">
        <f>COUNTA(B12)</f>
        <v>0</v>
      </c>
      <c r="O12" s="152">
        <f>IF(F21&gt;2,IF(AND(L12="可",M12="可"),"○",IF(OR(AND(L12="可",M12="不可"),AND(L12="不可",M12="可")),"△","×")),"")</f>
      </c>
      <c r="R12">
        <f>IF(C24&gt;2,IF(AND(#REF!="可",#REF!="可"),"○",IF(OR(AND(#REF!="可",#REF!=""),AND(#REF!="",#REF!="可")),"△","×")),"")</f>
      </c>
      <c r="S12" s="10" t="s">
        <v>321</v>
      </c>
    </row>
    <row r="13" spans="1:19" ht="19.5" customHeight="1">
      <c r="A13" s="94" t="s">
        <v>13</v>
      </c>
      <c r="B13" s="33"/>
      <c r="C13" s="34" t="s">
        <v>14</v>
      </c>
      <c r="D13" s="236"/>
      <c r="E13" s="272"/>
      <c r="F13" s="34" t="s">
        <v>15</v>
      </c>
      <c r="G13" s="33"/>
      <c r="H13" s="34" t="s">
        <v>22</v>
      </c>
      <c r="I13" s="236"/>
      <c r="J13" s="237"/>
      <c r="K13" s="238"/>
      <c r="L13" s="153"/>
      <c r="M13" s="154"/>
      <c r="N13" s="79">
        <f>COUNTA(B13)</f>
        <v>0</v>
      </c>
      <c r="O13" s="152">
        <f>IF(F21&gt;2,IF(AND(L13="可",M13="可"),"○",IF(OR(AND(L13="可",M13="不可"),AND(L13="不可",M13="可")),"△","×")),"")</f>
      </c>
      <c r="S13" s="10" t="s">
        <v>327</v>
      </c>
    </row>
    <row r="14" spans="1:19" ht="19.5" customHeight="1" thickBot="1">
      <c r="A14" s="95" t="s">
        <v>13</v>
      </c>
      <c r="B14" s="91"/>
      <c r="C14" s="92" t="s">
        <v>14</v>
      </c>
      <c r="D14" s="250"/>
      <c r="E14" s="251"/>
      <c r="F14" s="92" t="s">
        <v>15</v>
      </c>
      <c r="G14" s="91"/>
      <c r="H14" s="92" t="s">
        <v>22</v>
      </c>
      <c r="I14" s="239"/>
      <c r="J14" s="240"/>
      <c r="K14" s="241"/>
      <c r="L14" s="155"/>
      <c r="M14" s="156"/>
      <c r="N14" s="79">
        <f>COUNTA(B14)</f>
        <v>0</v>
      </c>
      <c r="O14" s="152">
        <f>IF(F21&gt;2,IF(AND(L14="可",M14="可"),"○",IF(OR(AND(L14="可",M14="不可"),AND(L14="不可",M14="可")),"△","×")),"")</f>
      </c>
      <c r="R14">
        <f>IF(C24&gt;6,IF(AND(#REF!="可",#REF!="可"),"○",IF(OR(AND(#REF!="可",#REF!=""),AND(#REF!="",#REF!="可")),"△","×")),"")</f>
      </c>
      <c r="S14" s="10" t="s">
        <v>135</v>
      </c>
    </row>
    <row r="15" spans="1:19" ht="19.5" customHeight="1">
      <c r="A15" s="209" t="s">
        <v>714</v>
      </c>
      <c r="B15" s="221"/>
      <c r="C15" s="222" t="s">
        <v>14</v>
      </c>
      <c r="D15" s="242"/>
      <c r="E15" s="242"/>
      <c r="F15" s="222" t="s">
        <v>16</v>
      </c>
      <c r="G15" s="221"/>
      <c r="H15" s="222" t="s">
        <v>22</v>
      </c>
      <c r="I15" s="242"/>
      <c r="J15" s="242"/>
      <c r="K15" s="232"/>
      <c r="L15" s="157"/>
      <c r="M15" s="157"/>
      <c r="N15" s="206"/>
      <c r="O15" s="157">
        <f>IF(AND(F21&gt;=3,F21&lt;=6),COUNTIF(O12,"○"),IF(AND(F21&gt;=7,F21&lt;=14),COUNTIF(O12:O13,"○"),IF(F21&gt;=15,COUNTIF(O12:O14,"○"),0)))</f>
        <v>0</v>
      </c>
      <c r="S15" s="10" t="s">
        <v>136</v>
      </c>
    </row>
    <row r="16" spans="1:19" ht="19.5" customHeight="1">
      <c r="A16" s="223" t="s">
        <v>714</v>
      </c>
      <c r="B16" s="224"/>
      <c r="C16" s="225" t="s">
        <v>14</v>
      </c>
      <c r="D16" s="247"/>
      <c r="E16" s="247"/>
      <c r="F16" s="225" t="s">
        <v>16</v>
      </c>
      <c r="G16" s="224"/>
      <c r="H16" s="225" t="s">
        <v>22</v>
      </c>
      <c r="I16" s="247"/>
      <c r="J16" s="247"/>
      <c r="K16" s="256"/>
      <c r="L16" s="220"/>
      <c r="M16" s="157"/>
      <c r="N16" s="157">
        <f>COUNTA(B15:B18)</f>
        <v>0</v>
      </c>
      <c r="O16" s="157">
        <f>IF(AND(F21&gt;=3,F21&lt;=6),COUNTIF(O12,"△"),IF(AND(F21&gt;=7,F21&lt;=14),COUNTIF(O12:O13,"△"),IF(F21&gt;=15,COUNTIF(O12:O14,"△"),0)))</f>
        <v>0</v>
      </c>
      <c r="R16">
        <f>IF(C24&gt;14,IF(AND(#REF!="可",#REF!="可"),"○",IF(OR(AND(#REF!="可",#REF!=""),AND(#REF!="",#REF!="可")),"△","×")),"")</f>
      </c>
      <c r="S16" s="10" t="s">
        <v>183</v>
      </c>
    </row>
    <row r="17" spans="1:19" ht="19.5" customHeight="1">
      <c r="A17" s="223" t="s">
        <v>714</v>
      </c>
      <c r="B17" s="224"/>
      <c r="C17" s="225" t="s">
        <v>14</v>
      </c>
      <c r="D17" s="247"/>
      <c r="E17" s="247"/>
      <c r="F17" s="225" t="s">
        <v>16</v>
      </c>
      <c r="G17" s="224"/>
      <c r="H17" s="225" t="s">
        <v>22</v>
      </c>
      <c r="I17" s="247"/>
      <c r="J17" s="247"/>
      <c r="K17" s="256"/>
      <c r="N17" s="206"/>
      <c r="O17" s="207"/>
      <c r="S17" s="10" t="s">
        <v>79</v>
      </c>
    </row>
    <row r="18" spans="1:19" ht="19.5" customHeight="1" thickBot="1">
      <c r="A18" s="226" t="s">
        <v>714</v>
      </c>
      <c r="B18" s="227"/>
      <c r="C18" s="228" t="s">
        <v>14</v>
      </c>
      <c r="D18" s="257"/>
      <c r="E18" s="257"/>
      <c r="F18" s="228" t="s">
        <v>16</v>
      </c>
      <c r="G18" s="227"/>
      <c r="H18" s="228" t="s">
        <v>22</v>
      </c>
      <c r="I18" s="257"/>
      <c r="J18" s="257"/>
      <c r="K18" s="274"/>
      <c r="N18" s="206"/>
      <c r="O18" s="207">
        <f>IF(AND(D25&gt;=3,D25&lt;=6),COUNTIF(O12:O12,"○"),IF(AND(D25&gt;=7,D25&lt;=14),COUNTIF(O12:O14,"○"),IF(D25&gt;=15,COUNTIF(O12:O16,"○"),0)))</f>
        <v>0</v>
      </c>
      <c r="S18" s="10" t="s">
        <v>355</v>
      </c>
    </row>
    <row r="19" spans="12:19" ht="19.5" customHeight="1">
      <c r="L19" s="157"/>
      <c r="M19" s="157"/>
      <c r="N19" s="206"/>
      <c r="O19" s="206"/>
      <c r="S19" s="10" t="s">
        <v>386</v>
      </c>
    </row>
    <row r="20" spans="1:19" ht="19.5" customHeight="1">
      <c r="A20" s="119" t="s">
        <v>23</v>
      </c>
      <c r="B20" s="254" t="s">
        <v>57</v>
      </c>
      <c r="C20" s="254"/>
      <c r="D20" s="254"/>
      <c r="E20" s="254"/>
      <c r="F20" s="254"/>
      <c r="G20" s="254"/>
      <c r="H20" s="254"/>
      <c r="I20" s="254"/>
      <c r="J20" s="255"/>
      <c r="K20" s="159"/>
      <c r="L20" s="157"/>
      <c r="M20" s="157"/>
      <c r="N20" s="206"/>
      <c r="O20" s="206">
        <f>IF(AND(D25&gt;=3,D25&lt;=6),COUNTIF(O12:O12,"△"),IF(AND(D25&gt;=7,D25&lt;=14),COUNTIF(O12:O14,"△"),IF(D25&gt;=15,COUNTIF(O12:O16,"△"),0)))</f>
        <v>0</v>
      </c>
      <c r="P20" s="79"/>
      <c r="S20" s="10" t="s">
        <v>387</v>
      </c>
    </row>
    <row r="21" spans="1:19" ht="19.5" customHeight="1">
      <c r="A21" s="118" t="s">
        <v>71</v>
      </c>
      <c r="B21" s="245">
        <v>2500</v>
      </c>
      <c r="C21" s="246"/>
      <c r="D21" s="113" t="s">
        <v>24</v>
      </c>
      <c r="E21" s="85" t="s">
        <v>25</v>
      </c>
      <c r="F21" s="114">
        <f>'個人'!B32</f>
        <v>0</v>
      </c>
      <c r="G21" s="115" t="s">
        <v>26</v>
      </c>
      <c r="H21" s="85" t="s">
        <v>27</v>
      </c>
      <c r="I21" s="116">
        <f aca="true" t="shared" si="0" ref="I21:I26">B21*F21</f>
        <v>0</v>
      </c>
      <c r="J21" s="117" t="s">
        <v>24</v>
      </c>
      <c r="K21" s="158"/>
      <c r="L21" s="205"/>
      <c r="M21" s="205"/>
      <c r="S21" s="10" t="s">
        <v>184</v>
      </c>
    </row>
    <row r="22" spans="1:19" ht="19.5" customHeight="1">
      <c r="A22" s="96" t="s">
        <v>72</v>
      </c>
      <c r="B22" s="248">
        <v>6000</v>
      </c>
      <c r="C22" s="249"/>
      <c r="D22" s="101" t="s">
        <v>62</v>
      </c>
      <c r="E22" s="97" t="s">
        <v>25</v>
      </c>
      <c r="F22" s="100">
        <f>'団体'!A10+'団体'!A19</f>
        <v>0</v>
      </c>
      <c r="G22" s="99" t="s">
        <v>63</v>
      </c>
      <c r="H22" s="97" t="s">
        <v>27</v>
      </c>
      <c r="I22" s="104">
        <f t="shared" si="0"/>
        <v>0</v>
      </c>
      <c r="J22" s="102" t="s">
        <v>24</v>
      </c>
      <c r="K22" s="158"/>
      <c r="L22" s="205"/>
      <c r="M22" s="205"/>
      <c r="S22" s="10" t="s">
        <v>141</v>
      </c>
    </row>
    <row r="23" spans="1:19" ht="19.5" customHeight="1">
      <c r="A23" s="96" t="s">
        <v>28</v>
      </c>
      <c r="B23" s="248">
        <v>25000</v>
      </c>
      <c r="C23" s="249"/>
      <c r="D23" s="101" t="s">
        <v>24</v>
      </c>
      <c r="E23" s="97" t="s">
        <v>25</v>
      </c>
      <c r="F23" s="208">
        <f>IF(AND(F21&gt;=3,F21&lt;=6),1-O15-O16,IF(AND(F21&gt;=7,F21&lt;=14),2-O15-O16,IF(F21&gt;=15,3-O15-O16,0)))</f>
        <v>0</v>
      </c>
      <c r="G23" s="99" t="s">
        <v>26</v>
      </c>
      <c r="H23" s="97" t="s">
        <v>27</v>
      </c>
      <c r="I23" s="104">
        <f t="shared" si="0"/>
        <v>0</v>
      </c>
      <c r="J23" s="102" t="s">
        <v>24</v>
      </c>
      <c r="K23" s="158"/>
      <c r="L23" s="134" t="s">
        <v>166</v>
      </c>
      <c r="S23" s="10"/>
    </row>
    <row r="24" spans="1:19" ht="19.5" customHeight="1">
      <c r="A24" s="96" t="s">
        <v>28</v>
      </c>
      <c r="B24" s="249">
        <v>15000</v>
      </c>
      <c r="C24" s="273"/>
      <c r="D24" s="101" t="s">
        <v>24</v>
      </c>
      <c r="E24" s="97" t="s">
        <v>25</v>
      </c>
      <c r="F24" s="208">
        <f>O16</f>
        <v>0</v>
      </c>
      <c r="G24" s="99" t="s">
        <v>165</v>
      </c>
      <c r="H24" s="97" t="s">
        <v>27</v>
      </c>
      <c r="I24" s="104">
        <f t="shared" si="0"/>
        <v>0</v>
      </c>
      <c r="J24" s="102" t="s">
        <v>24</v>
      </c>
      <c r="K24" s="158"/>
      <c r="L24" s="134" t="s">
        <v>167</v>
      </c>
      <c r="S24" s="10"/>
    </row>
    <row r="25" spans="1:19" ht="19.5" customHeight="1">
      <c r="A25" s="96" t="s">
        <v>715</v>
      </c>
      <c r="B25" s="248">
        <v>10000</v>
      </c>
      <c r="C25" s="249"/>
      <c r="D25" s="101" t="s">
        <v>24</v>
      </c>
      <c r="E25" s="97" t="s">
        <v>25</v>
      </c>
      <c r="F25" s="135">
        <f>IF(AND(F21&gt;=5,F21&lt;=7),1-N16,IF(F21&gt;=15,4-N16,IF(AND(F21&gt;=8,F21&lt;=10),2-N16,IF(AND(F21&gt;=11,F21&lt;=14),3-N16,0))))</f>
        <v>0</v>
      </c>
      <c r="G25" s="99" t="s">
        <v>26</v>
      </c>
      <c r="H25" s="97" t="s">
        <v>27</v>
      </c>
      <c r="I25" s="104">
        <f t="shared" si="0"/>
        <v>0</v>
      </c>
      <c r="J25" s="102" t="s">
        <v>24</v>
      </c>
      <c r="K25" s="158"/>
      <c r="S25" s="10"/>
    </row>
    <row r="26" spans="1:19" ht="19.5" customHeight="1">
      <c r="A26" s="144" t="s">
        <v>385</v>
      </c>
      <c r="B26" s="252">
        <v>500</v>
      </c>
      <c r="C26" s="253"/>
      <c r="D26" s="109" t="s">
        <v>24</v>
      </c>
      <c r="E26" s="98" t="s">
        <v>25</v>
      </c>
      <c r="F26" s="110">
        <f>'撮影許可_大会プログラム・速報データ申込書'!G6</f>
        <v>0</v>
      </c>
      <c r="G26" s="111" t="s">
        <v>60</v>
      </c>
      <c r="H26" s="98" t="s">
        <v>27</v>
      </c>
      <c r="I26" s="112">
        <f t="shared" si="0"/>
        <v>0</v>
      </c>
      <c r="J26" s="103" t="s">
        <v>24</v>
      </c>
      <c r="K26" s="158"/>
      <c r="S26" s="10"/>
    </row>
    <row r="27" spans="1:19" ht="19.5" customHeight="1">
      <c r="A27" s="268"/>
      <c r="B27" s="269"/>
      <c r="C27" s="269"/>
      <c r="D27" s="269"/>
      <c r="E27" s="269"/>
      <c r="F27" s="270"/>
      <c r="G27" s="105" t="s">
        <v>29</v>
      </c>
      <c r="H27" s="106"/>
      <c r="I27" s="107">
        <f>SUM(I21:I26)</f>
        <v>0</v>
      </c>
      <c r="J27" s="108" t="s">
        <v>24</v>
      </c>
      <c r="K27" s="158"/>
      <c r="S27" s="120"/>
    </row>
    <row r="28" spans="1:19" ht="19.5" customHeight="1">
      <c r="A28" s="26" t="s">
        <v>142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S28" s="120"/>
    </row>
    <row r="29" spans="1:11" ht="19.5" customHeight="1">
      <c r="A29" s="13"/>
      <c r="B29" s="13" t="s">
        <v>45</v>
      </c>
      <c r="C29" s="13" t="s">
        <v>46</v>
      </c>
      <c r="D29" s="13"/>
      <c r="E29" s="13" t="s">
        <v>47</v>
      </c>
      <c r="F29" s="13"/>
      <c r="G29" s="27" t="s">
        <v>48</v>
      </c>
      <c r="H29" s="13"/>
      <c r="I29" s="28"/>
      <c r="J29" s="29" t="s">
        <v>24</v>
      </c>
      <c r="K29" s="160"/>
    </row>
    <row r="30" spans="1:11" ht="19.5" customHeight="1" hidden="1">
      <c r="A30" s="13"/>
      <c r="B30" s="13"/>
      <c r="C30" s="13"/>
      <c r="D30" s="13"/>
      <c r="E30" s="13"/>
      <c r="F30" s="13"/>
      <c r="G30" s="27" t="s">
        <v>49</v>
      </c>
      <c r="H30" s="13"/>
      <c r="I30" s="30"/>
      <c r="J30" s="29" t="s">
        <v>24</v>
      </c>
      <c r="K30" s="160"/>
    </row>
    <row r="31" ht="19.5" customHeight="1" hidden="1"/>
    <row r="32" ht="19.5" customHeight="1" hidden="1"/>
    <row r="33" ht="19.5" customHeight="1" hidden="1"/>
    <row r="34" ht="19.5" customHeight="1" hidden="1"/>
    <row r="40" ht="13.5">
      <c r="P40" s="6"/>
    </row>
    <row r="41" ht="13.5">
      <c r="P41" s="6"/>
    </row>
    <row r="42" ht="13.5">
      <c r="P42" s="6"/>
    </row>
    <row r="43" ht="13.5">
      <c r="P43" s="6"/>
    </row>
    <row r="44" ht="13.5">
      <c r="P44" s="6"/>
    </row>
    <row r="45" ht="13.5">
      <c r="P45" s="6"/>
    </row>
    <row r="46" ht="13.5">
      <c r="P46" s="6"/>
    </row>
    <row r="47" ht="13.5">
      <c r="P47" s="6"/>
    </row>
    <row r="48" ht="13.5">
      <c r="P48" s="6"/>
    </row>
    <row r="49" ht="13.5">
      <c r="P49" s="6"/>
    </row>
    <row r="50" ht="13.5">
      <c r="P50" s="6"/>
    </row>
    <row r="51" ht="13.5">
      <c r="P51" s="6"/>
    </row>
    <row r="52" ht="13.5">
      <c r="P52" s="6"/>
    </row>
    <row r="53" ht="13.5">
      <c r="P53" s="6"/>
    </row>
    <row r="54" ht="13.5">
      <c r="P54" s="6"/>
    </row>
    <row r="55" ht="13.5">
      <c r="P55" s="6"/>
    </row>
    <row r="56" ht="13.5">
      <c r="P56" s="6"/>
    </row>
    <row r="57" ht="13.5">
      <c r="P57" s="6"/>
    </row>
    <row r="58" ht="13.5">
      <c r="P58" s="6"/>
    </row>
    <row r="59" ht="13.5">
      <c r="P59" s="6"/>
    </row>
    <row r="60" ht="13.5">
      <c r="P60" s="6"/>
    </row>
    <row r="61" ht="13.5">
      <c r="P61" s="6"/>
    </row>
    <row r="62" ht="13.5">
      <c r="P62" s="6"/>
    </row>
    <row r="63" ht="13.5">
      <c r="P63" s="6"/>
    </row>
    <row r="64" ht="13.5">
      <c r="P64" s="6"/>
    </row>
  </sheetData>
  <sheetProtection/>
  <mergeCells count="31">
    <mergeCell ref="A27:F27"/>
    <mergeCell ref="B22:C22"/>
    <mergeCell ref="D12:E12"/>
    <mergeCell ref="D13:E13"/>
    <mergeCell ref="D15:E15"/>
    <mergeCell ref="I17:K17"/>
    <mergeCell ref="B24:C24"/>
    <mergeCell ref="I18:K18"/>
    <mergeCell ref="A1:J1"/>
    <mergeCell ref="A2:J2"/>
    <mergeCell ref="C7:D7"/>
    <mergeCell ref="C8:D8"/>
    <mergeCell ref="E7:J7"/>
    <mergeCell ref="C9:D9"/>
    <mergeCell ref="E9:J9"/>
    <mergeCell ref="B21:C21"/>
    <mergeCell ref="D16:E16"/>
    <mergeCell ref="B23:C23"/>
    <mergeCell ref="D14:E14"/>
    <mergeCell ref="B26:C26"/>
    <mergeCell ref="B20:J20"/>
    <mergeCell ref="I16:K16"/>
    <mergeCell ref="D17:E17"/>
    <mergeCell ref="B25:C25"/>
    <mergeCell ref="D18:E18"/>
    <mergeCell ref="L10:M10"/>
    <mergeCell ref="I12:K12"/>
    <mergeCell ref="I13:K13"/>
    <mergeCell ref="I14:K14"/>
    <mergeCell ref="I15:K15"/>
    <mergeCell ref="E8:J8"/>
  </mergeCells>
  <conditionalFormatting sqref="B12 D12 G12 I12">
    <cfRule type="expression" priority="41" dxfId="0" stopIfTrue="1">
      <formula>$F$21&gt;=3</formula>
    </cfRule>
  </conditionalFormatting>
  <conditionalFormatting sqref="B13 D13 G13 I13">
    <cfRule type="expression" priority="45" dxfId="0" stopIfTrue="1">
      <formula>$F$21&gt;=7</formula>
    </cfRule>
  </conditionalFormatting>
  <conditionalFormatting sqref="B14 D14 G14 I14">
    <cfRule type="expression" priority="49" dxfId="0" stopIfTrue="1">
      <formula>$F$21&gt;=15</formula>
    </cfRule>
  </conditionalFormatting>
  <conditionalFormatting sqref="B16 D16 G16 I16">
    <cfRule type="expression" priority="53" dxfId="0" stopIfTrue="1">
      <formula>$F$21&gt;=8</formula>
    </cfRule>
  </conditionalFormatting>
  <conditionalFormatting sqref="D15 G15 I15 B15">
    <cfRule type="expression" priority="57" dxfId="0" stopIfTrue="1">
      <formula>$F$21&gt;=5</formula>
    </cfRule>
  </conditionalFormatting>
  <conditionalFormatting sqref="L15:M15">
    <cfRule type="expression" priority="6" dxfId="2" stopIfTrue="1">
      <formula>$F$23&gt;=7</formula>
    </cfRule>
  </conditionalFormatting>
  <conditionalFormatting sqref="L19:M20">
    <cfRule type="expression" priority="5" dxfId="2">
      <formula>$F$23&gt;=15</formula>
    </cfRule>
  </conditionalFormatting>
  <conditionalFormatting sqref="B17 D17 G17 I17">
    <cfRule type="expression" priority="4" dxfId="0" stopIfTrue="1">
      <formula>$F$21&gt;=11</formula>
    </cfRule>
  </conditionalFormatting>
  <conditionalFormatting sqref="B18 D18 G18 I18">
    <cfRule type="expression" priority="3" dxfId="0" stopIfTrue="1">
      <formula>$F$21&gt;=15</formula>
    </cfRule>
  </conditionalFormatting>
  <dataValidations count="9">
    <dataValidation type="list" allowBlank="1" showInputMessage="1" showErrorMessage="1" sqref="G12:G13">
      <formula1>$V$1:$V$4</formula1>
    </dataValidation>
    <dataValidation allowBlank="1" showInputMessage="1" showErrorMessage="1" imeMode="on" sqref="B7 E8:J9 L15:M15 M16:N16 L19:M20 B12:B18"/>
    <dataValidation allowBlank="1" showInputMessage="1" showErrorMessage="1" imeMode="off" sqref="B8:B9"/>
    <dataValidation type="whole" operator="greaterThan" allowBlank="1" showInputMessage="1" showErrorMessage="1" imeMode="off" sqref="G15:G18">
      <formula1>0</formula1>
    </dataValidation>
    <dataValidation type="list" allowBlank="1" showInputMessage="1" showErrorMessage="1" sqref="D12:D18">
      <formula1>$U$1:$U$3</formula1>
    </dataValidation>
    <dataValidation allowBlank="1" showInputMessage="1" showErrorMessage="1" imeMode="halfAlpha" sqref="L21:M22 I12:I18"/>
    <dataValidation type="list" allowBlank="1" showInputMessage="1" showErrorMessage="1" sqref="G14">
      <formula1>$V$1:$V$5</formula1>
    </dataValidation>
    <dataValidation type="list" allowBlank="1" showInputMessage="1" showErrorMessage="1" imeMode="on" sqref="E7:J7">
      <formula1>$S$1:$S$36</formula1>
    </dataValidation>
    <dataValidation type="list" allowBlank="1" showInputMessage="1" showErrorMessage="1" imeMode="on" sqref="L12:M14">
      <formula1>$W$4:$W$5</formula1>
    </dataValidation>
  </dataValidations>
  <printOptions horizontalCentered="1"/>
  <pageMargins left="0.3937007874015748" right="0.3937007874015748" top="0.7874015748031497" bottom="0.3937007874015748" header="0.11811023622047245" footer="0.11811023622047245"/>
  <pageSetup orientation="landscape" paperSize="9" scale="97" r:id="rId3"/>
  <rowBreaks count="1" manualBreakCount="1">
    <brk id="30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V347"/>
  <sheetViews>
    <sheetView showGridLines="0" zoomScaleSheetLayoutView="100" zoomScalePageLayoutView="0" workbookViewId="0" topLeftCell="A1">
      <selection activeCell="B7" sqref="B7:B9"/>
    </sheetView>
  </sheetViews>
  <sheetFormatPr defaultColWidth="8.796875" defaultRowHeight="14.25"/>
  <cols>
    <col min="1" max="1" width="3.5" style="0" bestFit="1" customWidth="1"/>
    <col min="2" max="2" width="7.8984375" style="0" customWidth="1"/>
    <col min="3" max="3" width="16.19921875" style="0" customWidth="1"/>
    <col min="4" max="4" width="15.69921875" style="0" customWidth="1"/>
    <col min="5" max="5" width="4.69921875" style="0" customWidth="1"/>
    <col min="6" max="6" width="30.59765625" style="0" customWidth="1"/>
    <col min="7" max="7" width="5.19921875" style="0" customWidth="1"/>
    <col min="8" max="8" width="9.09765625" style="0" customWidth="1"/>
    <col min="9" max="9" width="9" style="0" bestFit="1" customWidth="1"/>
    <col min="10" max="10" width="15.09765625" style="0" customWidth="1"/>
    <col min="11" max="11" width="8.3984375" style="0" customWidth="1"/>
    <col min="12" max="12" width="40.5" style="7" bestFit="1" customWidth="1"/>
    <col min="13" max="13" width="3.3984375" style="0" hidden="1" customWidth="1"/>
    <col min="14" max="14" width="19.8984375" style="0" hidden="1" customWidth="1"/>
    <col min="15" max="15" width="3.5" style="0" bestFit="1" customWidth="1"/>
    <col min="16" max="16" width="11.59765625" style="0" bestFit="1" customWidth="1"/>
    <col min="17" max="17" width="17.5" style="0" hidden="1" customWidth="1"/>
    <col min="18" max="18" width="13.8984375" style="0" bestFit="1" customWidth="1"/>
    <col min="19" max="19" width="7.5" style="81" bestFit="1" customWidth="1"/>
    <col min="20" max="20" width="18.3984375" style="0" bestFit="1" customWidth="1"/>
    <col min="21" max="22" width="13.8984375" style="0" bestFit="1" customWidth="1"/>
  </cols>
  <sheetData>
    <row r="1" ht="18" customHeight="1">
      <c r="C1" s="67" t="s">
        <v>98</v>
      </c>
    </row>
    <row r="2" ht="18" customHeight="1">
      <c r="C2" s="67" t="s">
        <v>99</v>
      </c>
    </row>
    <row r="3" ht="14.25"/>
    <row r="4" spans="1:3" ht="14.25">
      <c r="A4" s="275" t="s">
        <v>39</v>
      </c>
      <c r="B4" s="275"/>
      <c r="C4" s="5" t="s">
        <v>44</v>
      </c>
    </row>
    <row r="5" spans="1:3" ht="3" customHeight="1" thickBot="1">
      <c r="A5" s="24"/>
      <c r="B5" s="24"/>
      <c r="C5" s="5"/>
    </row>
    <row r="6" spans="1:19" s="1" customFormat="1" ht="24">
      <c r="A6" s="57" t="s">
        <v>35</v>
      </c>
      <c r="B6" s="58" t="s">
        <v>12</v>
      </c>
      <c r="C6" s="59" t="s">
        <v>36</v>
      </c>
      <c r="D6" s="59" t="s">
        <v>37</v>
      </c>
      <c r="E6" s="59" t="s">
        <v>93</v>
      </c>
      <c r="F6" s="68" t="s">
        <v>38</v>
      </c>
      <c r="G6" s="59" t="s">
        <v>14</v>
      </c>
      <c r="H6" s="59" t="s">
        <v>56</v>
      </c>
      <c r="I6" s="60" t="s">
        <v>92</v>
      </c>
      <c r="J6" s="80" t="s">
        <v>96</v>
      </c>
      <c r="L6" s="8"/>
      <c r="S6" s="82"/>
    </row>
    <row r="7" spans="1:22" ht="16.5" customHeight="1">
      <c r="A7" s="61">
        <v>1</v>
      </c>
      <c r="B7" s="138"/>
      <c r="C7" s="85">
        <f>IF($B7="","",VLOOKUP($B7,$R$7:$V$335,4,0))</f>
      </c>
      <c r="D7" s="86">
        <f>IF($B7="","",VLOOKUP($B7,'登録者'!$B$3:$L$335,3,0))</f>
      </c>
      <c r="E7" s="150"/>
      <c r="F7" s="89">
        <f>IF($B7="","",VLOOKUP($B7,'登録者'!$B$3:$L$335,11,0))</f>
      </c>
      <c r="G7" s="85">
        <f>IF($B7="","",VLOOKUP($B7,'登録者'!$B$3:$L$335,4,0))</f>
      </c>
      <c r="H7" s="50"/>
      <c r="I7" s="136"/>
      <c r="J7" s="71"/>
      <c r="L7" s="7" t="str">
        <f>'申込書'!S1</f>
        <v>美深町トランポリン協会</v>
      </c>
      <c r="O7" t="s">
        <v>42</v>
      </c>
      <c r="P7" t="s">
        <v>100</v>
      </c>
      <c r="R7" s="7" t="str">
        <f>'登録者'!B3</f>
        <v>NBA002</v>
      </c>
      <c r="S7" s="81" t="str">
        <f>ASC(R7)</f>
        <v>NBA002</v>
      </c>
      <c r="T7" s="7" t="str">
        <f>'登録者'!C3</f>
        <v>草　野　孝　治</v>
      </c>
      <c r="U7" t="str">
        <f>TRIM(SUBSTITUTE(T7,"　",""))</f>
        <v>草野孝治</v>
      </c>
      <c r="V7" t="str">
        <f aca="true" t="shared" si="0" ref="V7:V17">TRIM(SUBSTITUTE(U7," ",""))</f>
        <v>草野孝治</v>
      </c>
    </row>
    <row r="8" spans="1:22" ht="16.5" customHeight="1">
      <c r="A8" s="61">
        <v>2</v>
      </c>
      <c r="B8" s="138"/>
      <c r="C8" s="85">
        <f aca="true" t="shared" si="1" ref="C8:C31">IF($B8="","",VLOOKUP($B8,$R$7:$V$335,4,0))</f>
      </c>
      <c r="D8" s="86">
        <f>IF($B8="","",VLOOKUP($B8,'登録者'!$B$3:$L$335,3,0))</f>
      </c>
      <c r="E8" s="151"/>
      <c r="F8" s="89">
        <f>IF($B8="","",VLOOKUP($B8,'登録者'!$B$3:$L$335,11,0))</f>
      </c>
      <c r="G8" s="85">
        <f>IF($B8="","",VLOOKUP($B8,'登録者'!$B$3:$L$335,4,0))</f>
      </c>
      <c r="H8" s="50"/>
      <c r="I8" s="136"/>
      <c r="J8" s="69"/>
      <c r="L8" s="7" t="str">
        <f>'申込書'!S2</f>
        <v>風連トランポリン協会</v>
      </c>
      <c r="O8" t="s">
        <v>43</v>
      </c>
      <c r="P8" t="s">
        <v>101</v>
      </c>
      <c r="R8" s="7" t="str">
        <f>'登録者'!B4</f>
        <v>NBA003</v>
      </c>
      <c r="S8" s="81" t="str">
        <f aca="true" t="shared" si="2" ref="S8:S71">ASC(R8)</f>
        <v>NBA003</v>
      </c>
      <c r="T8" s="7" t="str">
        <f>'登録者'!C4</f>
        <v>奥　山　貴　弘</v>
      </c>
      <c r="U8" t="str">
        <f aca="true" t="shared" si="3" ref="U8:U71">TRIM(SUBSTITUTE(T8,"　",""))</f>
        <v>奥山貴弘</v>
      </c>
      <c r="V8" t="str">
        <f t="shared" si="0"/>
        <v>奥山貴弘</v>
      </c>
    </row>
    <row r="9" spans="1:22" ht="16.5" customHeight="1">
      <c r="A9" s="61">
        <v>3</v>
      </c>
      <c r="B9" s="138"/>
      <c r="C9" s="85">
        <f t="shared" si="1"/>
      </c>
      <c r="D9" s="86">
        <f>IF($B9="","",VLOOKUP($B9,'登録者'!$B$3:$L$335,3,0))</f>
      </c>
      <c r="E9" s="151"/>
      <c r="F9" s="89">
        <f>IF($B9="","",VLOOKUP($B9,'登録者'!$B$3:$L$335,11,0))</f>
      </c>
      <c r="G9" s="85">
        <f>IF($B9="","",VLOOKUP($B9,'登録者'!$B$3:$L$335,4,0))</f>
      </c>
      <c r="H9" s="50"/>
      <c r="I9" s="136"/>
      <c r="J9" s="69"/>
      <c r="L9" s="7" t="str">
        <f>'申込書'!S3</f>
        <v>士別トランポリン協会</v>
      </c>
      <c r="P9" t="s">
        <v>102</v>
      </c>
      <c r="R9" s="7" t="str">
        <f>'登録者'!B5</f>
        <v>NBA004</v>
      </c>
      <c r="S9" s="81" t="str">
        <f t="shared" si="2"/>
        <v>NBA004</v>
      </c>
      <c r="T9" s="7" t="str">
        <f>'登録者'!C5</f>
        <v>佐　竹　　　仁</v>
      </c>
      <c r="U9" t="str">
        <f t="shared" si="3"/>
        <v>佐竹仁</v>
      </c>
      <c r="V9" t="str">
        <f t="shared" si="0"/>
        <v>佐竹仁</v>
      </c>
    </row>
    <row r="10" spans="1:22" ht="16.5" customHeight="1">
      <c r="A10" s="61">
        <v>4</v>
      </c>
      <c r="B10" s="138"/>
      <c r="C10" s="85">
        <f t="shared" si="1"/>
      </c>
      <c r="D10" s="86">
        <f>IF($B10="","",VLOOKUP($B10,'登録者'!$B$3:$L$335,3,0))</f>
      </c>
      <c r="E10" s="151"/>
      <c r="F10" s="89">
        <f>IF($B10="","",VLOOKUP($B10,'登録者'!$B$3:$L$335,11,0))</f>
      </c>
      <c r="G10" s="85">
        <f>IF($B10="","",VLOOKUP($B10,'登録者'!$B$3:$L$335,4,0))</f>
      </c>
      <c r="H10" s="50"/>
      <c r="I10" s="136"/>
      <c r="J10" s="69"/>
      <c r="L10" s="7" t="str">
        <f>'申込書'!S4</f>
        <v>和寒町トランポリンクラブ</v>
      </c>
      <c r="P10" t="s">
        <v>103</v>
      </c>
      <c r="R10" s="7" t="str">
        <f>'登録者'!B6</f>
        <v>NBA022</v>
      </c>
      <c r="S10" s="81" t="str">
        <f t="shared" si="2"/>
        <v>NBA022</v>
      </c>
      <c r="T10" s="7" t="str">
        <f>'登録者'!C6</f>
        <v>田　中　茉　純</v>
      </c>
      <c r="U10" t="str">
        <f t="shared" si="3"/>
        <v>田中茉純</v>
      </c>
      <c r="V10" t="str">
        <f t="shared" si="0"/>
        <v>田中茉純</v>
      </c>
    </row>
    <row r="11" spans="1:22" ht="16.5" customHeight="1">
      <c r="A11" s="61">
        <v>5</v>
      </c>
      <c r="B11" s="138"/>
      <c r="C11" s="85">
        <f t="shared" si="1"/>
      </c>
      <c r="D11" s="86">
        <f>IF($B11="","",VLOOKUP($B11,'登録者'!$B$3:$L$335,3,0))</f>
      </c>
      <c r="E11" s="151"/>
      <c r="F11" s="89">
        <f>IF($B11="","",VLOOKUP($B11,'登録者'!$B$3:$L$335,11,0))</f>
      </c>
      <c r="G11" s="85">
        <f>IF($B11="","",VLOOKUP($B11,'登録者'!$B$3:$L$335,4,0))</f>
      </c>
      <c r="H11" s="50"/>
      <c r="I11" s="136"/>
      <c r="J11" s="69"/>
      <c r="L11" s="7" t="str">
        <f>'申込書'!S5</f>
        <v>当麻ジュニア</v>
      </c>
      <c r="P11" t="s">
        <v>104</v>
      </c>
      <c r="R11" s="7" t="str">
        <f>'登録者'!B7</f>
        <v>NBA033</v>
      </c>
      <c r="S11" s="81" t="str">
        <f t="shared" si="2"/>
        <v>NBA033</v>
      </c>
      <c r="T11" s="7" t="str">
        <f>'登録者'!C7</f>
        <v>南　　　和　博</v>
      </c>
      <c r="U11" t="str">
        <f t="shared" si="3"/>
        <v>南和博</v>
      </c>
      <c r="V11" t="str">
        <f t="shared" si="0"/>
        <v>南和博</v>
      </c>
    </row>
    <row r="12" spans="1:22" ht="16.5" customHeight="1">
      <c r="A12" s="61">
        <v>6</v>
      </c>
      <c r="B12" s="138"/>
      <c r="C12" s="85">
        <f t="shared" si="1"/>
      </c>
      <c r="D12" s="86">
        <f>IF($B12="","",VLOOKUP($B12,'登録者'!$B$3:$L$335,3,0))</f>
      </c>
      <c r="E12" s="151"/>
      <c r="F12" s="89">
        <f>IF($B12="","",VLOOKUP($B12,'登録者'!$B$3:$L$335,11,0))</f>
      </c>
      <c r="G12" s="85">
        <f>IF($B12="","",VLOOKUP($B12,'登録者'!$B$3:$L$335,4,0))</f>
      </c>
      <c r="H12" s="50"/>
      <c r="I12" s="136"/>
      <c r="J12" s="69"/>
      <c r="L12" s="7" t="str">
        <f>'申込書'!S6</f>
        <v>滝上町トランポリン協会</v>
      </c>
      <c r="R12" s="7" t="str">
        <f>'登録者'!B8</f>
        <v>NBA036</v>
      </c>
      <c r="S12" s="81" t="str">
        <f t="shared" si="2"/>
        <v>NBA036</v>
      </c>
      <c r="T12" s="7" t="str">
        <f>'登録者'!C8</f>
        <v>芳　賀　まひる</v>
      </c>
      <c r="U12" t="str">
        <f t="shared" si="3"/>
        <v>芳賀まひる</v>
      </c>
      <c r="V12" t="str">
        <f t="shared" si="0"/>
        <v>芳賀まひる</v>
      </c>
    </row>
    <row r="13" spans="1:22" ht="16.5" customHeight="1">
      <c r="A13" s="61">
        <v>7</v>
      </c>
      <c r="B13" s="138"/>
      <c r="C13" s="85">
        <f t="shared" si="1"/>
      </c>
      <c r="D13" s="137">
        <f>IF($B13="","",VLOOKUP($B13,'登録者'!$B$3:$L$335,3,0))</f>
      </c>
      <c r="E13" s="151"/>
      <c r="F13" s="89">
        <f>IF($B13="","",VLOOKUP($B13,'登録者'!$B$3:$L$335,11,0))</f>
      </c>
      <c r="G13" s="85">
        <f>IF($B13="","",VLOOKUP($B13,'登録者'!$B$3:$L$335,4,0))</f>
      </c>
      <c r="H13" s="50"/>
      <c r="I13" s="136"/>
      <c r="J13" s="69"/>
      <c r="L13" s="7" t="str">
        <f>'申込書'!S7</f>
        <v>トランポリンクラブKITAMI</v>
      </c>
      <c r="R13" s="7" t="str">
        <f>'登録者'!B9</f>
        <v>NBA039</v>
      </c>
      <c r="S13" s="81" t="str">
        <f t="shared" si="2"/>
        <v>NBA039</v>
      </c>
      <c r="T13" s="7" t="str">
        <f>'登録者'!C9</f>
        <v>南　　　隆　徳</v>
      </c>
      <c r="U13" t="str">
        <f t="shared" si="3"/>
        <v>南隆徳</v>
      </c>
      <c r="V13" t="str">
        <f t="shared" si="0"/>
        <v>南隆徳</v>
      </c>
    </row>
    <row r="14" spans="1:22" ht="16.5" customHeight="1">
      <c r="A14" s="61">
        <v>8</v>
      </c>
      <c r="B14" s="138"/>
      <c r="C14" s="85">
        <f t="shared" si="1"/>
      </c>
      <c r="D14" s="86">
        <f>IF($B14="","",VLOOKUP($B14,'登録者'!$B$3:$L$335,3,0))</f>
      </c>
      <c r="E14" s="151"/>
      <c r="F14" s="89">
        <f>IF($B14="","",VLOOKUP($B14,'登録者'!$B$3:$L$335,11,0))</f>
      </c>
      <c r="G14" s="85">
        <f>IF($B14="","",VLOOKUP($B14,'登録者'!$B$3:$L$335,4,0))</f>
      </c>
      <c r="H14" s="50"/>
      <c r="I14" s="136"/>
      <c r="J14" s="69"/>
      <c r="L14" s="7" t="str">
        <f>'申込書'!S8</f>
        <v>北見工業大学トランポリン競技部</v>
      </c>
      <c r="R14" s="7" t="str">
        <f>'登録者'!B10</f>
        <v>NBA040</v>
      </c>
      <c r="S14" s="81" t="str">
        <f t="shared" si="2"/>
        <v>NBA040</v>
      </c>
      <c r="T14" s="7" t="str">
        <f>'登録者'!C10</f>
        <v>深  川　柚 稀</v>
      </c>
      <c r="U14" t="str">
        <f t="shared" si="3"/>
        <v>深 川柚 稀</v>
      </c>
      <c r="V14" t="str">
        <f t="shared" si="0"/>
        <v>深川柚稀</v>
      </c>
    </row>
    <row r="15" spans="1:22" ht="16.5" customHeight="1">
      <c r="A15" s="61">
        <v>9</v>
      </c>
      <c r="B15" s="138"/>
      <c r="C15" s="85">
        <f t="shared" si="1"/>
      </c>
      <c r="D15" s="86">
        <f>IF($B15="","",VLOOKUP($B15,'登録者'!$B$3:$L$335,3,0))</f>
      </c>
      <c r="E15" s="143"/>
      <c r="F15" s="89">
        <f>IF($B15="","",VLOOKUP($B15,'登録者'!$B$3:$L$335,11,0))</f>
      </c>
      <c r="G15" s="85">
        <f>IF($B15="","",VLOOKUP($B15,'登録者'!$B$3:$L$335,4,0))</f>
      </c>
      <c r="H15" s="50"/>
      <c r="I15" s="136"/>
      <c r="J15" s="69"/>
      <c r="L15" s="7" t="str">
        <f>'申込書'!S9</f>
        <v>北藤会</v>
      </c>
      <c r="R15" s="7" t="str">
        <f>'登録者'!B11</f>
        <v>NBA044</v>
      </c>
      <c r="S15" s="81" t="str">
        <f t="shared" si="2"/>
        <v>NBA044</v>
      </c>
      <c r="T15" s="7" t="str">
        <f>'登録者'!C11</f>
        <v>中　村　将　大</v>
      </c>
      <c r="U15" t="str">
        <f t="shared" si="3"/>
        <v>中村将大</v>
      </c>
      <c r="V15" t="str">
        <f t="shared" si="0"/>
        <v>中村将大</v>
      </c>
    </row>
    <row r="16" spans="1:22" ht="16.5" customHeight="1">
      <c r="A16" s="61">
        <v>10</v>
      </c>
      <c r="B16" s="138"/>
      <c r="C16" s="85">
        <f t="shared" si="1"/>
      </c>
      <c r="D16" s="86">
        <f>IF($B16="","",VLOOKUP($B16,'登録者'!$B$3:$L$335,3,0))</f>
      </c>
      <c r="E16" s="18"/>
      <c r="F16" s="89">
        <f>IF($B16="","",VLOOKUP($B16,'登録者'!$B$3:$L$335,11,0))</f>
      </c>
      <c r="G16" s="85">
        <f>IF($B16="","",VLOOKUP($B16,'登録者'!$B$3:$L$335,4,0))</f>
      </c>
      <c r="H16" s="50"/>
      <c r="I16" s="19"/>
      <c r="J16" s="69"/>
      <c r="L16" s="7" t="str">
        <f>'申込書'!S10</f>
        <v>サンスピリッツ端野</v>
      </c>
      <c r="R16" s="7" t="str">
        <f>'登録者'!B12</f>
        <v>NBA045</v>
      </c>
      <c r="S16" s="81" t="str">
        <f t="shared" si="2"/>
        <v>NBA045</v>
      </c>
      <c r="T16" s="7" t="str">
        <f>'登録者'!C12</f>
        <v>中　村　美　陽</v>
      </c>
      <c r="U16" t="str">
        <f t="shared" si="3"/>
        <v>中村美陽</v>
      </c>
      <c r="V16" t="str">
        <f t="shared" si="0"/>
        <v>中村美陽</v>
      </c>
    </row>
    <row r="17" spans="1:22" ht="16.5" customHeight="1">
      <c r="A17" s="61">
        <v>11</v>
      </c>
      <c r="B17" s="138"/>
      <c r="C17" s="85">
        <f t="shared" si="1"/>
      </c>
      <c r="D17" s="86">
        <f>IF($B17="","",VLOOKUP($B17,'登録者'!$B$3:$L$335,3,0))</f>
      </c>
      <c r="E17" s="18"/>
      <c r="F17" s="89">
        <f>IF($B17="","",VLOOKUP($B17,'登録者'!$B$3:$L$335,11,0))</f>
      </c>
      <c r="G17" s="85">
        <f>IF($B17="","",VLOOKUP($B17,'登録者'!$B$3:$L$335,4,0))</f>
      </c>
      <c r="H17" s="50"/>
      <c r="I17" s="19"/>
      <c r="J17" s="69"/>
      <c r="L17" s="7" t="str">
        <f>'申込書'!S11</f>
        <v>津別トランポリンクラブ</v>
      </c>
      <c r="R17" s="7" t="str">
        <f>'登録者'!B13</f>
        <v>NBA046</v>
      </c>
      <c r="S17" s="81" t="str">
        <f t="shared" si="2"/>
        <v>NBA046</v>
      </c>
      <c r="T17" s="7" t="str">
        <f>'登録者'!C13</f>
        <v>石  谷　蕾  香</v>
      </c>
      <c r="U17" t="str">
        <f t="shared" si="3"/>
        <v>石 谷蕾 香</v>
      </c>
      <c r="V17" t="str">
        <f t="shared" si="0"/>
        <v>石谷蕾香</v>
      </c>
    </row>
    <row r="18" spans="1:22" ht="16.5" customHeight="1">
      <c r="A18" s="61">
        <v>12</v>
      </c>
      <c r="B18" s="138"/>
      <c r="C18" s="85">
        <f t="shared" si="1"/>
      </c>
      <c r="D18" s="86">
        <f>IF($B18="","",VLOOKUP($B18,'登録者'!$B$3:$L$335,3,0))</f>
      </c>
      <c r="E18" s="18"/>
      <c r="F18" s="89">
        <f>IF($B18="","",VLOOKUP($B18,'登録者'!$B$3:$L$335,11,0))</f>
      </c>
      <c r="G18" s="85">
        <f>IF($B18="","",VLOOKUP($B18,'登録者'!$B$3:$L$335,4,0))</f>
      </c>
      <c r="H18" s="50"/>
      <c r="I18" s="19"/>
      <c r="J18" s="69"/>
      <c r="L18" s="7" t="str">
        <f>'申込書'!S12</f>
        <v>釧路トランポリンキッズスポーツ少年団</v>
      </c>
      <c r="R18" s="7" t="str">
        <f>'登録者'!B14</f>
        <v>NBA047</v>
      </c>
      <c r="S18" s="81" t="str">
        <f t="shared" si="2"/>
        <v>NBA047</v>
      </c>
      <c r="T18" s="7" t="str">
        <f>'登録者'!C14</f>
        <v>北　野　寧　々</v>
      </c>
      <c r="U18" t="str">
        <f t="shared" si="3"/>
        <v>北野寧々</v>
      </c>
      <c r="V18" t="str">
        <f>TRIM(SUBSTITUTE(U18," ",""))</f>
        <v>北野寧々</v>
      </c>
    </row>
    <row r="19" spans="1:22" ht="16.5" customHeight="1">
      <c r="A19" s="61">
        <v>13</v>
      </c>
      <c r="B19" s="138"/>
      <c r="C19" s="85">
        <f t="shared" si="1"/>
      </c>
      <c r="D19" s="86">
        <f>IF($B19="","",VLOOKUP($B19,'登録者'!$B$3:$L$335,3,0))</f>
      </c>
      <c r="E19" s="18"/>
      <c r="F19" s="89">
        <f>IF($B19="","",VLOOKUP($B19,'登録者'!$B$3:$L$335,11,0))</f>
      </c>
      <c r="G19" s="85">
        <f>IF($B19="","",VLOOKUP($B19,'登録者'!$B$3:$L$335,4,0))</f>
      </c>
      <c r="H19" s="50"/>
      <c r="I19" s="19"/>
      <c r="J19" s="69"/>
      <c r="L19" s="7" t="str">
        <f>'申込書'!S13</f>
        <v>釧路TCアクティヴ</v>
      </c>
      <c r="R19" s="7" t="str">
        <f>'登録者'!B15</f>
        <v>NBA048</v>
      </c>
      <c r="S19" s="81" t="str">
        <f t="shared" si="2"/>
        <v>NBA048</v>
      </c>
      <c r="T19" s="7" t="str">
        <f>'登録者'!C15</f>
        <v>石　谷　和香乃</v>
      </c>
      <c r="U19" t="str">
        <f>TRIM(SUBSTITUTE(T19,"　",""))</f>
        <v>石谷和香乃</v>
      </c>
      <c r="V19" t="str">
        <f aca="true" t="shared" si="4" ref="V19:V82">TRIM(SUBSTITUTE(U19," ",""))</f>
        <v>石谷和香乃</v>
      </c>
    </row>
    <row r="20" spans="1:22" ht="16.5" customHeight="1">
      <c r="A20" s="61">
        <v>14</v>
      </c>
      <c r="B20" s="138"/>
      <c r="C20" s="85">
        <f t="shared" si="1"/>
      </c>
      <c r="D20" s="86">
        <f>IF($B20="","",VLOOKUP($B20,'登録者'!$B$3:$L$335,3,0))</f>
      </c>
      <c r="E20" s="18"/>
      <c r="F20" s="89">
        <f>IF($B20="","",VLOOKUP($B20,'登録者'!$B$3:$L$335,11,0))</f>
      </c>
      <c r="G20" s="85">
        <f>IF($B20="","",VLOOKUP($B20,'登録者'!$B$3:$L$335,4,0))</f>
      </c>
      <c r="H20" s="50"/>
      <c r="I20" s="19"/>
      <c r="J20" s="69"/>
      <c r="L20" s="7" t="str">
        <f>'申込書'!S14</f>
        <v>なかの体操クラブ</v>
      </c>
      <c r="R20" s="7" t="str">
        <f>'登録者'!B16</f>
        <v>NBA049</v>
      </c>
      <c r="S20" s="81" t="str">
        <f t="shared" si="2"/>
        <v>NBA049</v>
      </c>
      <c r="T20" s="7" t="str">
        <f>'登録者'!C16</f>
        <v>芳　賀　寅之助</v>
      </c>
      <c r="U20" t="str">
        <f t="shared" si="3"/>
        <v>芳賀寅之助</v>
      </c>
      <c r="V20" t="str">
        <f t="shared" si="4"/>
        <v>芳賀寅之助</v>
      </c>
    </row>
    <row r="21" spans="1:22" ht="16.5" customHeight="1">
      <c r="A21" s="61">
        <v>15</v>
      </c>
      <c r="B21" s="138"/>
      <c r="C21" s="85">
        <f t="shared" si="1"/>
      </c>
      <c r="D21" s="86">
        <f>IF($B21="","",VLOOKUP($B21,'登録者'!$B$3:$L$335,3,0))</f>
      </c>
      <c r="E21" s="18"/>
      <c r="F21" s="89">
        <f>IF($B21="","",VLOOKUP($B21,'登録者'!$B$3:$L$335,11,0))</f>
      </c>
      <c r="G21" s="85">
        <f>IF($B21="","",VLOOKUP($B21,'登録者'!$B$3:$L$335,4,0))</f>
      </c>
      <c r="H21" s="50"/>
      <c r="I21" s="19"/>
      <c r="J21" s="69"/>
      <c r="L21" s="7" t="str">
        <f>'申込書'!S15</f>
        <v>十勝ジュニア体操クラブ</v>
      </c>
      <c r="R21" s="7" t="str">
        <f>'登録者'!B17</f>
        <v>NFA049</v>
      </c>
      <c r="S21" s="81" t="str">
        <f t="shared" si="2"/>
        <v>NFA049</v>
      </c>
      <c r="T21" s="7" t="str">
        <f>'登録者'!C17</f>
        <v>大　築　英　恵</v>
      </c>
      <c r="U21" t="str">
        <f t="shared" si="3"/>
        <v>大築英恵</v>
      </c>
      <c r="V21" t="str">
        <f t="shared" si="4"/>
        <v>大築英恵</v>
      </c>
    </row>
    <row r="22" spans="1:22" ht="16.5" customHeight="1">
      <c r="A22" s="61">
        <v>16</v>
      </c>
      <c r="B22" s="138"/>
      <c r="C22" s="85">
        <f t="shared" si="1"/>
      </c>
      <c r="D22" s="86">
        <f>IF($B22="","",VLOOKUP($B22,'登録者'!$B$3:$L$335,3,0))</f>
      </c>
      <c r="E22" s="18"/>
      <c r="F22" s="89">
        <f>IF($B22="","",VLOOKUP($B22,'登録者'!$B$3:$L$335,11,0))</f>
      </c>
      <c r="G22" s="85">
        <f>IF($B22="","",VLOOKUP($B22,'登録者'!$B$3:$L$335,4,0))</f>
      </c>
      <c r="H22" s="50"/>
      <c r="I22" s="19"/>
      <c r="J22" s="69"/>
      <c r="L22" s="7" t="str">
        <f>'申込書'!S16</f>
        <v>幕別トランポリンクラブ　フーニ</v>
      </c>
      <c r="R22" s="7" t="str">
        <f>'登録者'!B18</f>
        <v>NFA002</v>
      </c>
      <c r="S22" s="81" t="str">
        <f t="shared" si="2"/>
        <v>NFA002</v>
      </c>
      <c r="T22" s="7" t="str">
        <f>'登録者'!C18</f>
        <v>宮　本　幸　子</v>
      </c>
      <c r="U22" t="str">
        <f t="shared" si="3"/>
        <v>宮本幸子</v>
      </c>
      <c r="V22" t="str">
        <f t="shared" si="4"/>
        <v>宮本幸子</v>
      </c>
    </row>
    <row r="23" spans="1:22" ht="16.5" customHeight="1">
      <c r="A23" s="61">
        <v>17</v>
      </c>
      <c r="B23" s="46"/>
      <c r="C23" s="85">
        <f t="shared" si="1"/>
      </c>
      <c r="D23" s="86">
        <f>IF($B23="","",VLOOKUP($B23,'登録者'!$B$3:$L$335,3,0))</f>
      </c>
      <c r="E23" s="18"/>
      <c r="F23" s="89">
        <f>IF($B23="","",VLOOKUP($B23,'登録者'!$B$3:$L$335,11,0))</f>
      </c>
      <c r="G23" s="85">
        <f>IF($B23="","",VLOOKUP($B23,'登録者'!$B$3:$L$335,4,0))</f>
      </c>
      <c r="H23" s="50"/>
      <c r="I23" s="19"/>
      <c r="J23" s="69"/>
      <c r="L23" s="7" t="str">
        <f>'申込書'!S17</f>
        <v>音更トランポリンクラブ</v>
      </c>
      <c r="R23" s="7" t="str">
        <f>'登録者'!B19</f>
        <v>NFA006</v>
      </c>
      <c r="S23" s="81" t="str">
        <f t="shared" si="2"/>
        <v>NFA006</v>
      </c>
      <c r="T23" s="7" t="str">
        <f>'登録者'!C19</f>
        <v>若　松　直　美</v>
      </c>
      <c r="U23" t="str">
        <f t="shared" si="3"/>
        <v>若松直美</v>
      </c>
      <c r="V23" t="str">
        <f t="shared" si="4"/>
        <v>若松直美</v>
      </c>
    </row>
    <row r="24" spans="1:22" ht="16.5" customHeight="1">
      <c r="A24" s="61">
        <v>18</v>
      </c>
      <c r="B24" s="46"/>
      <c r="C24" s="85">
        <f t="shared" si="1"/>
      </c>
      <c r="D24" s="86">
        <f>IF($B24="","",VLOOKUP($B24,'登録者'!$B$3:$L$335,3,0))</f>
      </c>
      <c r="E24" s="18"/>
      <c r="F24" s="89">
        <f>IF($B24="","",VLOOKUP($B24,'登録者'!$B$3:$L$335,11,0))</f>
      </c>
      <c r="G24" s="85">
        <f>IF($B24="","",VLOOKUP($B24,'登録者'!$B$3:$L$335,4,0))</f>
      </c>
      <c r="H24" s="50"/>
      <c r="I24" s="19"/>
      <c r="J24" s="69"/>
      <c r="L24" s="7" t="str">
        <f>'申込書'!S18</f>
        <v>士幌トランポリンクラブ</v>
      </c>
      <c r="R24" s="7" t="str">
        <f>'登録者'!B20</f>
        <v>NFA008</v>
      </c>
      <c r="S24" s="81" t="str">
        <f t="shared" si="2"/>
        <v>NFA008</v>
      </c>
      <c r="T24" s="7" t="str">
        <f>'登録者'!C20</f>
        <v>山　崎　真由美</v>
      </c>
      <c r="U24" t="str">
        <f t="shared" si="3"/>
        <v>山崎真由美</v>
      </c>
      <c r="V24" t="str">
        <f t="shared" si="4"/>
        <v>山崎真由美</v>
      </c>
    </row>
    <row r="25" spans="1:22" ht="16.5" customHeight="1">
      <c r="A25" s="61">
        <v>19</v>
      </c>
      <c r="B25" s="46"/>
      <c r="C25" s="85">
        <f t="shared" si="1"/>
      </c>
      <c r="D25" s="86">
        <f>IF($B25="","",VLOOKUP($B25,'登録者'!$B$3:$L$335,3,0))</f>
      </c>
      <c r="E25" s="18"/>
      <c r="F25" s="89">
        <f>IF($B25="","",VLOOKUP($B25,'登録者'!$B$3:$L$335,11,0))</f>
      </c>
      <c r="G25" s="85">
        <f>IF($B25="","",VLOOKUP($B25,'登録者'!$B$3:$L$335,4,0))</f>
      </c>
      <c r="H25" s="50"/>
      <c r="I25" s="19"/>
      <c r="J25" s="69"/>
      <c r="L25" s="7" t="str">
        <f>'申込書'!S19</f>
        <v>サンドーム体操クラブ</v>
      </c>
      <c r="R25" s="7" t="str">
        <f>'登録者'!B21</f>
        <v>NFA009</v>
      </c>
      <c r="S25" s="81" t="str">
        <f t="shared" si="2"/>
        <v>NFA009</v>
      </c>
      <c r="T25" s="7" t="str">
        <f>'登録者'!C21</f>
        <v>山　崎　穂菜美</v>
      </c>
      <c r="U25" t="str">
        <f t="shared" si="3"/>
        <v>山崎穂菜美</v>
      </c>
      <c r="V25" t="str">
        <f t="shared" si="4"/>
        <v>山崎穂菜美</v>
      </c>
    </row>
    <row r="26" spans="1:22" ht="16.5" customHeight="1">
      <c r="A26" s="61">
        <v>20</v>
      </c>
      <c r="B26" s="46"/>
      <c r="C26" s="85">
        <f t="shared" si="1"/>
      </c>
      <c r="D26" s="86">
        <f>IF($B26="","",VLOOKUP($B26,'登録者'!$B$3:$L$335,3,0))</f>
      </c>
      <c r="E26" s="18"/>
      <c r="F26" s="89">
        <f>IF($B26="","",VLOOKUP($B26,'登録者'!$B$3:$L$335,11,0))</f>
      </c>
      <c r="G26" s="85">
        <f>IF($B26="","",VLOOKUP($B26,'登録者'!$B$3:$L$335,4,0))</f>
      </c>
      <c r="H26" s="50"/>
      <c r="I26" s="19"/>
      <c r="J26" s="69"/>
      <c r="L26" s="7" t="str">
        <f>'申込書'!S20</f>
        <v>トランポリンクラブ　るねは</v>
      </c>
      <c r="R26" s="7" t="str">
        <f>'登録者'!B22</f>
        <v>NFA011</v>
      </c>
      <c r="S26" s="81" t="str">
        <f t="shared" si="2"/>
        <v>NFA011</v>
      </c>
      <c r="T26" s="7" t="str">
        <f>'登録者'!C22</f>
        <v>若　松　侑　治</v>
      </c>
      <c r="U26" t="str">
        <f t="shared" si="3"/>
        <v>若松侑治</v>
      </c>
      <c r="V26" t="str">
        <f t="shared" si="4"/>
        <v>若松侑治</v>
      </c>
    </row>
    <row r="27" spans="1:22" ht="16.5" customHeight="1">
      <c r="A27" s="61">
        <v>21</v>
      </c>
      <c r="B27" s="47"/>
      <c r="C27" s="85">
        <f t="shared" si="1"/>
      </c>
      <c r="D27" s="86">
        <f>IF($B27="","",VLOOKUP($B27,'登録者'!$B$3:$L$335,3,0))</f>
      </c>
      <c r="E27" s="18"/>
      <c r="F27" s="89">
        <f>IF($B27="","",VLOOKUP($B27,'登録者'!$B$3:$L$335,11,0))</f>
      </c>
      <c r="G27" s="85">
        <f>IF($B27="","",VLOOKUP($B27,'登録者'!$B$3:$L$335,4,0))</f>
      </c>
      <c r="H27" s="50"/>
      <c r="I27" s="19"/>
      <c r="J27" s="69"/>
      <c r="L27" s="7" t="str">
        <f>'申込書'!S21</f>
        <v>サクセス　スポーツクラブ</v>
      </c>
      <c r="R27" s="7" t="str">
        <f>'登録者'!B23</f>
        <v>NFA017</v>
      </c>
      <c r="S27" s="81" t="str">
        <f t="shared" si="2"/>
        <v>NFA017</v>
      </c>
      <c r="T27" s="7" t="str">
        <f>'登録者'!C23</f>
        <v>菊　地　美　帆</v>
      </c>
      <c r="U27" t="str">
        <f t="shared" si="3"/>
        <v>菊地美帆</v>
      </c>
      <c r="V27" t="str">
        <f t="shared" si="4"/>
        <v>菊地美帆</v>
      </c>
    </row>
    <row r="28" spans="1:22" ht="16.5" customHeight="1">
      <c r="A28" s="61">
        <v>22</v>
      </c>
      <c r="B28" s="47"/>
      <c r="C28" s="85">
        <f t="shared" si="1"/>
      </c>
      <c r="D28" s="86">
        <f>IF($B28="","",VLOOKUP($B28,'登録者'!$B$3:$L$335,3,0))</f>
      </c>
      <c r="E28" s="18"/>
      <c r="F28" s="89">
        <f>IF($B28="","",VLOOKUP($B28,'登録者'!$B$3:$L$335,11,0))</f>
      </c>
      <c r="G28" s="85">
        <f>IF($B28="","",VLOOKUP($B28,'登録者'!$B$3:$L$335,4,0))</f>
      </c>
      <c r="H28" s="50"/>
      <c r="I28" s="19"/>
      <c r="J28" s="69"/>
      <c r="L28" s="7" t="str">
        <f>'申込書'!S22</f>
        <v>小樽商科大学トランポリン競技部</v>
      </c>
      <c r="R28" s="7" t="str">
        <f>'登録者'!B24</f>
        <v>NFA019</v>
      </c>
      <c r="S28" s="81" t="str">
        <f t="shared" si="2"/>
        <v>NFA019</v>
      </c>
      <c r="T28" s="7" t="str">
        <f>'登録者'!C24</f>
        <v>小　泉　恭　幸</v>
      </c>
      <c r="U28" t="str">
        <f t="shared" si="3"/>
        <v>小泉恭幸</v>
      </c>
      <c r="V28" t="str">
        <f t="shared" si="4"/>
        <v>小泉恭幸</v>
      </c>
    </row>
    <row r="29" spans="1:22" ht="16.5" customHeight="1">
      <c r="A29" s="61">
        <v>23</v>
      </c>
      <c r="B29" s="47"/>
      <c r="C29" s="85">
        <f t="shared" si="1"/>
      </c>
      <c r="D29" s="86">
        <f>IF($B29="","",VLOOKUP($B29,'登録者'!$B$3:$L$335,3,0))</f>
      </c>
      <c r="E29" s="18"/>
      <c r="F29" s="89">
        <f>IF($B29="","",VLOOKUP($B29,'登録者'!$B$3:$L$335,11,0))</f>
      </c>
      <c r="G29" s="85">
        <f>IF($B29="","",VLOOKUP($B29,'登録者'!$B$3:$L$335,4,0))</f>
      </c>
      <c r="H29" s="50"/>
      <c r="I29" s="19"/>
      <c r="J29" s="69"/>
      <c r="R29" s="7" t="str">
        <f>'登録者'!B25</f>
        <v>NFA022</v>
      </c>
      <c r="S29" s="81" t="str">
        <f t="shared" si="2"/>
        <v>NFA022</v>
      </c>
      <c r="T29" s="7" t="str">
        <f>'登録者'!C25</f>
        <v>菊　地　健　汰</v>
      </c>
      <c r="U29" t="str">
        <f t="shared" si="3"/>
        <v>菊地健汰</v>
      </c>
      <c r="V29" t="str">
        <f t="shared" si="4"/>
        <v>菊地健汰</v>
      </c>
    </row>
    <row r="30" spans="1:22" ht="16.5" customHeight="1">
      <c r="A30" s="61">
        <v>24</v>
      </c>
      <c r="B30" s="47"/>
      <c r="C30" s="85">
        <f t="shared" si="1"/>
      </c>
      <c r="D30" s="86">
        <f>IF($B30="","",VLOOKUP($B30,'登録者'!$B$3:$L$335,3,0))</f>
      </c>
      <c r="E30" s="18"/>
      <c r="F30" s="89">
        <f>IF($B30="","",VLOOKUP($B30,'登録者'!$B$3:$L$335,11,0))</f>
      </c>
      <c r="G30" s="85">
        <f>IF($B30="","",VLOOKUP($B30,'登録者'!$B$3:$L$335,4,0))</f>
      </c>
      <c r="H30" s="50"/>
      <c r="I30" s="19"/>
      <c r="J30" s="69"/>
      <c r="R30" s="7" t="str">
        <f>'登録者'!B26</f>
        <v>NFA025</v>
      </c>
      <c r="S30" s="81" t="str">
        <f t="shared" si="2"/>
        <v>NFA025</v>
      </c>
      <c r="T30" s="7" t="str">
        <f>'登録者'!C26</f>
        <v>市　川　貴　仁</v>
      </c>
      <c r="U30" t="str">
        <f t="shared" si="3"/>
        <v>市川貴仁</v>
      </c>
      <c r="V30" t="str">
        <f t="shared" si="4"/>
        <v>市川貴仁</v>
      </c>
    </row>
    <row r="31" spans="1:22" ht="16.5" customHeight="1" thickBot="1">
      <c r="A31" s="62">
        <v>25</v>
      </c>
      <c r="B31" s="63"/>
      <c r="C31" s="87">
        <f t="shared" si="1"/>
      </c>
      <c r="D31" s="88">
        <f>IF($B31="","",VLOOKUP($B31,'登録者'!$B$3:$L$335,3,0))</f>
      </c>
      <c r="E31" s="64"/>
      <c r="F31" s="90">
        <f>IF($B31="","",VLOOKUP($B31,'登録者'!$B$3:$L$335,11,0))</f>
      </c>
      <c r="G31" s="87">
        <f>IF($B31="","",VLOOKUP($B31,'登録者'!$B$3:$L$335,4,0))</f>
      </c>
      <c r="H31" s="65"/>
      <c r="I31" s="66"/>
      <c r="J31" s="70"/>
      <c r="R31" s="7" t="str">
        <f>'登録者'!B27</f>
        <v>NFA026</v>
      </c>
      <c r="S31" s="81" t="str">
        <f t="shared" si="2"/>
        <v>NFA026</v>
      </c>
      <c r="T31" s="7" t="str">
        <f>'登録者'!C27</f>
        <v>吉　岡　賢　一</v>
      </c>
      <c r="U31" t="str">
        <f t="shared" si="3"/>
        <v>吉岡賢一</v>
      </c>
      <c r="V31" t="str">
        <f t="shared" si="4"/>
        <v>吉岡賢一</v>
      </c>
    </row>
    <row r="32" spans="2:22" ht="13.5">
      <c r="B32">
        <f>COUNTA($B$7:$B$31)</f>
        <v>0</v>
      </c>
      <c r="C32" s="210">
        <f>COUNT(C7:C31)</f>
        <v>0</v>
      </c>
      <c r="H32" s="79">
        <f>COUNTA(H7:H31)</f>
        <v>0</v>
      </c>
      <c r="I32" s="79">
        <f>COUNTA(I7:I31)</f>
        <v>0</v>
      </c>
      <c r="R32" s="7" t="str">
        <f>'登録者'!B28</f>
        <v>NFA030</v>
      </c>
      <c r="S32" s="81" t="str">
        <f t="shared" si="2"/>
        <v>NFA030</v>
      </c>
      <c r="T32" s="7" t="str">
        <f>'登録者'!C28</f>
        <v>小　泉　久　恵</v>
      </c>
      <c r="U32" t="str">
        <f t="shared" si="3"/>
        <v>小泉久恵</v>
      </c>
      <c r="V32" t="str">
        <f t="shared" si="4"/>
        <v>小泉久恵</v>
      </c>
    </row>
    <row r="33" spans="18:22" ht="13.5">
      <c r="R33" s="7" t="str">
        <f>'登録者'!B29</f>
        <v>NFA038</v>
      </c>
      <c r="S33" s="81" t="str">
        <f t="shared" si="2"/>
        <v>NFA038</v>
      </c>
      <c r="T33" s="7" t="str">
        <f>'登録者'!C29</f>
        <v>大　野　風　花</v>
      </c>
      <c r="U33" t="str">
        <f t="shared" si="3"/>
        <v>大野風花</v>
      </c>
      <c r="V33" t="str">
        <f t="shared" si="4"/>
        <v>大野風花</v>
      </c>
    </row>
    <row r="34" spans="18:22" ht="13.5">
      <c r="R34" s="7" t="str">
        <f>'登録者'!B30</f>
        <v>NFA039</v>
      </c>
      <c r="S34" s="81" t="str">
        <f t="shared" si="2"/>
        <v>NFA039</v>
      </c>
      <c r="T34" s="7" t="str">
        <f>'登録者'!C30</f>
        <v>小　泉　秀　斗</v>
      </c>
      <c r="U34" t="str">
        <f t="shared" si="3"/>
        <v>小泉秀斗</v>
      </c>
      <c r="V34" t="str">
        <f t="shared" si="4"/>
        <v>小泉秀斗</v>
      </c>
    </row>
    <row r="35" spans="18:22" ht="13.5">
      <c r="R35" s="7" t="str">
        <f>'登録者'!B31</f>
        <v>NFA050</v>
      </c>
      <c r="S35" s="81" t="str">
        <f t="shared" si="2"/>
        <v>NFA050</v>
      </c>
      <c r="T35" s="7" t="str">
        <f>'登録者'!C31</f>
        <v>杉　野　かおる</v>
      </c>
      <c r="U35" t="str">
        <f t="shared" si="3"/>
        <v>杉野かおる</v>
      </c>
      <c r="V35" t="str">
        <f t="shared" si="4"/>
        <v>杉野かおる</v>
      </c>
    </row>
    <row r="36" spans="18:22" ht="13.5">
      <c r="R36" s="7" t="str">
        <f>'登録者'!B32</f>
        <v>NFA052</v>
      </c>
      <c r="S36" s="81" t="str">
        <f t="shared" si="2"/>
        <v>NFA052</v>
      </c>
      <c r="T36" s="7" t="str">
        <f>'登録者'!C32</f>
        <v>佐久間　優　名</v>
      </c>
      <c r="U36" t="str">
        <f t="shared" si="3"/>
        <v>佐久間優名</v>
      </c>
      <c r="V36" t="str">
        <f t="shared" si="4"/>
        <v>佐久間優名</v>
      </c>
    </row>
    <row r="37" spans="18:22" ht="13.5">
      <c r="R37" s="7" t="str">
        <f>'登録者'!B33</f>
        <v>NFA054</v>
      </c>
      <c r="S37" s="81" t="str">
        <f t="shared" si="2"/>
        <v>NFA054</v>
      </c>
      <c r="T37" s="7" t="str">
        <f>'登録者'!C33</f>
        <v>松　永　　　実</v>
      </c>
      <c r="U37" t="str">
        <f t="shared" si="3"/>
        <v>松永実</v>
      </c>
      <c r="V37" t="str">
        <f t="shared" si="4"/>
        <v>松永実</v>
      </c>
    </row>
    <row r="38" spans="18:22" ht="13.5">
      <c r="R38" s="7" t="str">
        <f>'登録者'!B34</f>
        <v>NFA061</v>
      </c>
      <c r="S38" s="81" t="str">
        <f t="shared" si="2"/>
        <v>NFA061</v>
      </c>
      <c r="T38" s="7" t="str">
        <f>'登録者'!C34</f>
        <v>松　永　昊　晴</v>
      </c>
      <c r="U38" t="str">
        <f t="shared" si="3"/>
        <v>松永昊晴</v>
      </c>
      <c r="V38" t="str">
        <f t="shared" si="4"/>
        <v>松永昊晴</v>
      </c>
    </row>
    <row r="39" spans="18:22" ht="13.5">
      <c r="R39" s="7" t="str">
        <f>'登録者'!B35</f>
        <v>NFA064</v>
      </c>
      <c r="S39" s="81" t="str">
        <f t="shared" si="2"/>
        <v>NFA064</v>
      </c>
      <c r="T39" s="7" t="str">
        <f>'登録者'!C35</f>
        <v>鷲　見　悦　朗</v>
      </c>
      <c r="U39" t="str">
        <f t="shared" si="3"/>
        <v>鷲見悦朗</v>
      </c>
      <c r="V39" t="str">
        <f t="shared" si="4"/>
        <v>鷲見悦朗</v>
      </c>
    </row>
    <row r="40" spans="18:22" ht="13.5">
      <c r="R40" s="7" t="str">
        <f>'登録者'!B36</f>
        <v>NFA065</v>
      </c>
      <c r="S40" s="81" t="str">
        <f t="shared" si="2"/>
        <v>NFA065</v>
      </c>
      <c r="T40" s="7" t="str">
        <f>'登録者'!C36</f>
        <v>佐久間　一　弘</v>
      </c>
      <c r="U40" t="str">
        <f t="shared" si="3"/>
        <v>佐久間一弘</v>
      </c>
      <c r="V40" t="str">
        <f t="shared" si="4"/>
        <v>佐久間一弘</v>
      </c>
    </row>
    <row r="41" spans="18:22" ht="13.5">
      <c r="R41" s="7" t="str">
        <f>'登録者'!B37</f>
        <v>NFA066</v>
      </c>
      <c r="S41" s="81" t="str">
        <f t="shared" si="2"/>
        <v>NFA066</v>
      </c>
      <c r="T41" s="7" t="str">
        <f>'登録者'!C37</f>
        <v>川　崎　かおる</v>
      </c>
      <c r="U41" t="str">
        <f t="shared" si="3"/>
        <v>川崎かおる</v>
      </c>
      <c r="V41" t="str">
        <f t="shared" si="4"/>
        <v>川崎かおる</v>
      </c>
    </row>
    <row r="42" spans="18:22" ht="13.5">
      <c r="R42" s="7" t="str">
        <f>'登録者'!B38</f>
        <v>NFA069</v>
      </c>
      <c r="S42" s="81" t="str">
        <f t="shared" si="2"/>
        <v>NFA069</v>
      </c>
      <c r="T42" s="7" t="str">
        <f>'登録者'!C38</f>
        <v>駒　津　太　珂</v>
      </c>
      <c r="U42" t="str">
        <f t="shared" si="3"/>
        <v>駒津太珂</v>
      </c>
      <c r="V42" t="str">
        <f t="shared" si="4"/>
        <v>駒津太珂</v>
      </c>
    </row>
    <row r="43" spans="18:22" ht="13.5">
      <c r="R43" s="7" t="str">
        <f>'登録者'!B39</f>
        <v>NFA070</v>
      </c>
      <c r="S43" s="81" t="str">
        <f t="shared" si="2"/>
        <v>NFA070</v>
      </c>
      <c r="T43" s="7" t="str">
        <f>'登録者'!C39</f>
        <v>杉　野　航　太</v>
      </c>
      <c r="U43" t="str">
        <f t="shared" si="3"/>
        <v>杉野航太</v>
      </c>
      <c r="V43" t="str">
        <f t="shared" si="4"/>
        <v>杉野航太</v>
      </c>
    </row>
    <row r="44" spans="18:22" ht="13.5">
      <c r="R44" s="7" t="str">
        <f>'登録者'!B40</f>
        <v>NFA077</v>
      </c>
      <c r="S44" s="81" t="str">
        <f t="shared" si="2"/>
        <v>NFA077</v>
      </c>
      <c r="T44" s="7" t="str">
        <f>'登録者'!C40</f>
        <v>小　林　希　美</v>
      </c>
      <c r="U44" t="str">
        <f t="shared" si="3"/>
        <v>小林希美</v>
      </c>
      <c r="V44" t="str">
        <f t="shared" si="4"/>
        <v>小林希美</v>
      </c>
    </row>
    <row r="45" spans="18:22" ht="13.5">
      <c r="R45" s="7" t="str">
        <f>'登録者'!B41</f>
        <v>NFA078</v>
      </c>
      <c r="S45" s="81" t="str">
        <f t="shared" si="2"/>
        <v>NFA078</v>
      </c>
      <c r="T45" s="7" t="str">
        <f>'登録者'!C41</f>
        <v>小　林　麻　唯</v>
      </c>
      <c r="U45" t="str">
        <f t="shared" si="3"/>
        <v>小林麻唯</v>
      </c>
      <c r="V45" t="str">
        <f t="shared" si="4"/>
        <v>小林麻唯</v>
      </c>
    </row>
    <row r="46" spans="18:22" ht="13.5">
      <c r="R46" s="7" t="str">
        <f>'登録者'!B42</f>
        <v>NFA079</v>
      </c>
      <c r="S46" s="81" t="str">
        <f t="shared" si="2"/>
        <v>NFA079</v>
      </c>
      <c r="T46" s="7" t="str">
        <f>'登録者'!C42</f>
        <v>杉　野　ヒカル</v>
      </c>
      <c r="U46" t="str">
        <f t="shared" si="3"/>
        <v>杉野ヒカル</v>
      </c>
      <c r="V46" t="str">
        <f t="shared" si="4"/>
        <v>杉野ヒカル</v>
      </c>
    </row>
    <row r="47" spans="18:22" ht="13.5">
      <c r="R47" s="7" t="str">
        <f>'登録者'!B43</f>
        <v>NFA080</v>
      </c>
      <c r="S47" s="81" t="str">
        <f t="shared" si="2"/>
        <v>NFA080</v>
      </c>
      <c r="T47" s="7" t="str">
        <f>'登録者'!C43</f>
        <v>栗　原　咲　有</v>
      </c>
      <c r="U47" t="str">
        <f t="shared" si="3"/>
        <v>栗原咲有</v>
      </c>
      <c r="V47" t="str">
        <f t="shared" si="4"/>
        <v>栗原咲有</v>
      </c>
    </row>
    <row r="48" spans="18:22" ht="13.5">
      <c r="R48" s="7" t="str">
        <f>'登録者'!B44</f>
        <v>NFA081</v>
      </c>
      <c r="S48" s="81" t="str">
        <f t="shared" si="2"/>
        <v>NFA081</v>
      </c>
      <c r="T48" s="7" t="str">
        <f>'登録者'!C44</f>
        <v>牛　島　　　楓</v>
      </c>
      <c r="U48" t="str">
        <f t="shared" si="3"/>
        <v>牛島楓</v>
      </c>
      <c r="V48" t="str">
        <f t="shared" si="4"/>
        <v>牛島楓</v>
      </c>
    </row>
    <row r="49" spans="18:22" ht="13.5">
      <c r="R49" s="7" t="str">
        <f>'登録者'!B45</f>
        <v>NFA082</v>
      </c>
      <c r="S49" s="81" t="str">
        <f t="shared" si="2"/>
        <v>NFA082</v>
      </c>
      <c r="T49" s="7" t="str">
        <f>'登録者'!C45</f>
        <v>駒　津　力　柊</v>
      </c>
      <c r="U49" t="str">
        <f t="shared" si="3"/>
        <v>駒津力柊</v>
      </c>
      <c r="V49" t="str">
        <f t="shared" si="4"/>
        <v>駒津力柊</v>
      </c>
    </row>
    <row r="50" spans="18:22" ht="13.5">
      <c r="R50" s="7" t="str">
        <f>'登録者'!B46</f>
        <v>NFA083</v>
      </c>
      <c r="S50" s="81" t="str">
        <f t="shared" si="2"/>
        <v>NFA083</v>
      </c>
      <c r="T50" s="7" t="str">
        <f>'登録者'!C46</f>
        <v>佐久間　玲　名</v>
      </c>
      <c r="U50" t="str">
        <f t="shared" si="3"/>
        <v>佐久間玲名</v>
      </c>
      <c r="V50" t="str">
        <f t="shared" si="4"/>
        <v>佐久間玲名</v>
      </c>
    </row>
    <row r="51" spans="18:22" ht="13.5">
      <c r="R51" s="7" t="str">
        <f>'登録者'!B47</f>
        <v>NFA085</v>
      </c>
      <c r="S51" s="81" t="str">
        <f t="shared" si="2"/>
        <v>NFA085</v>
      </c>
      <c r="T51" s="7" t="str">
        <f>'登録者'!C47</f>
        <v>牛　島　栄　美</v>
      </c>
      <c r="U51" t="str">
        <f t="shared" si="3"/>
        <v>牛島栄美</v>
      </c>
      <c r="V51" t="str">
        <f t="shared" si="4"/>
        <v>牛島栄美</v>
      </c>
    </row>
    <row r="52" spans="18:22" ht="13.5">
      <c r="R52" s="7" t="str">
        <f>'登録者'!B48</f>
        <v>NFA086</v>
      </c>
      <c r="S52" s="81" t="str">
        <f t="shared" si="2"/>
        <v>NFA086</v>
      </c>
      <c r="T52" s="7" t="str">
        <f>'登録者'!C48</f>
        <v>栗　原　尚　子</v>
      </c>
      <c r="U52" t="str">
        <f t="shared" si="3"/>
        <v>栗原尚子</v>
      </c>
      <c r="V52" t="str">
        <f t="shared" si="4"/>
        <v>栗原尚子</v>
      </c>
    </row>
    <row r="53" spans="18:22" ht="13.5">
      <c r="R53" s="7" t="str">
        <f>'登録者'!B49</f>
        <v>NFA087</v>
      </c>
      <c r="S53" s="81" t="str">
        <f t="shared" si="2"/>
        <v>NFA087</v>
      </c>
      <c r="T53" s="7" t="str">
        <f>'登録者'!C49</f>
        <v>小　林　知　子</v>
      </c>
      <c r="U53" t="str">
        <f t="shared" si="3"/>
        <v>小林知子</v>
      </c>
      <c r="V53" t="str">
        <f t="shared" si="4"/>
        <v>小林知子</v>
      </c>
    </row>
    <row r="54" spans="18:22" ht="13.5">
      <c r="R54" s="7" t="str">
        <f>'登録者'!B50</f>
        <v>NFA088</v>
      </c>
      <c r="S54" s="81" t="str">
        <f t="shared" si="2"/>
        <v>NFA088</v>
      </c>
      <c r="T54" s="7" t="str">
        <f>'登録者'!C50</f>
        <v>杉　野　こはる</v>
      </c>
      <c r="U54" t="str">
        <f t="shared" si="3"/>
        <v>杉野こはる</v>
      </c>
      <c r="V54" t="str">
        <f t="shared" si="4"/>
        <v>杉野こはる</v>
      </c>
    </row>
    <row r="55" spans="18:22" ht="13.5">
      <c r="R55" s="7" t="str">
        <f>'登録者'!B51</f>
        <v>NFA089</v>
      </c>
      <c r="S55" s="81" t="str">
        <f t="shared" si="2"/>
        <v>NFA089</v>
      </c>
      <c r="T55" s="7" t="str">
        <f>'登録者'!C51</f>
        <v>斎　藤　千　薫</v>
      </c>
      <c r="U55" t="str">
        <f t="shared" si="3"/>
        <v>斎藤千薫</v>
      </c>
      <c r="V55" t="str">
        <f t="shared" si="4"/>
        <v>斎藤千薫</v>
      </c>
    </row>
    <row r="56" spans="18:22" ht="13.5">
      <c r="R56" s="7" t="str">
        <f>'登録者'!B52</f>
        <v>NFA090</v>
      </c>
      <c r="S56" s="81" t="str">
        <f t="shared" si="2"/>
        <v>NFA090</v>
      </c>
      <c r="T56" s="7" t="str">
        <f>'登録者'!C52</f>
        <v>古  市　陽　子</v>
      </c>
      <c r="U56" t="str">
        <f t="shared" si="3"/>
        <v>古 市陽子</v>
      </c>
      <c r="V56" t="str">
        <f t="shared" si="4"/>
        <v>古市陽子</v>
      </c>
    </row>
    <row r="57" spans="18:22" ht="13.5">
      <c r="R57" s="7" t="str">
        <f>'登録者'!B53</f>
        <v>NNS001</v>
      </c>
      <c r="S57" s="81" t="str">
        <f t="shared" si="2"/>
        <v>NNS001</v>
      </c>
      <c r="T57" s="7" t="str">
        <f>'登録者'!C53</f>
        <v>国　府　　　壮</v>
      </c>
      <c r="U57" t="str">
        <f t="shared" si="3"/>
        <v>国府壮</v>
      </c>
      <c r="V57" t="str">
        <f t="shared" si="4"/>
        <v>国府壮</v>
      </c>
    </row>
    <row r="58" spans="18:22" ht="13.5">
      <c r="R58" s="7" t="str">
        <f>'登録者'!B54</f>
        <v>NNS002</v>
      </c>
      <c r="S58" s="81" t="str">
        <f t="shared" si="2"/>
        <v>NNS002</v>
      </c>
      <c r="T58" s="7" t="str">
        <f>'登録者'!C54</f>
        <v>羽根川　瑞　江</v>
      </c>
      <c r="U58" t="str">
        <f t="shared" si="3"/>
        <v>羽根川瑞江</v>
      </c>
      <c r="V58" t="str">
        <f t="shared" si="4"/>
        <v>羽根川瑞江</v>
      </c>
    </row>
    <row r="59" spans="18:22" ht="13.5">
      <c r="R59" s="7" t="str">
        <f>'登録者'!B55</f>
        <v>NNS005</v>
      </c>
      <c r="S59" s="81" t="str">
        <f t="shared" si="2"/>
        <v>NNS005</v>
      </c>
      <c r="T59" s="7" t="str">
        <f>'登録者'!C55</f>
        <v>奥　村　敏　宏</v>
      </c>
      <c r="U59" t="str">
        <f t="shared" si="3"/>
        <v>奥村敏宏</v>
      </c>
      <c r="V59" t="str">
        <f t="shared" si="4"/>
        <v>奥村敏宏</v>
      </c>
    </row>
    <row r="60" spans="18:22" ht="13.5">
      <c r="R60" s="7" t="str">
        <f>'登録者'!B56</f>
        <v>NNS009</v>
      </c>
      <c r="S60" s="81" t="str">
        <f t="shared" si="2"/>
        <v>NNS009</v>
      </c>
      <c r="T60" s="7" t="str">
        <f>'登録者'!C56</f>
        <v>石　原　祥　子</v>
      </c>
      <c r="U60" t="str">
        <f t="shared" si="3"/>
        <v>石原祥子</v>
      </c>
      <c r="V60" t="str">
        <f t="shared" si="4"/>
        <v>石原祥子</v>
      </c>
    </row>
    <row r="61" spans="18:22" ht="13.5">
      <c r="R61" s="7" t="str">
        <f>'登録者'!B57</f>
        <v>NSA001</v>
      </c>
      <c r="S61" s="81" t="str">
        <f t="shared" si="2"/>
        <v>NSA001</v>
      </c>
      <c r="T61" s="7" t="str">
        <f>'登録者'!C57</f>
        <v>池　田　政　幸</v>
      </c>
      <c r="U61" t="str">
        <f t="shared" si="3"/>
        <v>池田政幸</v>
      </c>
      <c r="V61" t="str">
        <f t="shared" si="4"/>
        <v>池田政幸</v>
      </c>
    </row>
    <row r="62" spans="18:22" ht="13.5">
      <c r="R62" s="7" t="str">
        <f>'登録者'!B58</f>
        <v>NSA005</v>
      </c>
      <c r="S62" s="81" t="str">
        <f t="shared" si="2"/>
        <v>NSA005</v>
      </c>
      <c r="T62" s="7" t="str">
        <f>'登録者'!C58</f>
        <v>二階堂　啓　一</v>
      </c>
      <c r="U62" t="str">
        <f t="shared" si="3"/>
        <v>二階堂啓一</v>
      </c>
      <c r="V62" t="str">
        <f t="shared" si="4"/>
        <v>二階堂啓一</v>
      </c>
    </row>
    <row r="63" spans="18:22" ht="13.5">
      <c r="R63" s="7" t="str">
        <f>'登録者'!B59</f>
        <v>NSA009</v>
      </c>
      <c r="S63" s="81" t="str">
        <f t="shared" si="2"/>
        <v>NSA009</v>
      </c>
      <c r="T63" s="7" t="str">
        <f>'登録者'!C59</f>
        <v>柏　倉　崇　志</v>
      </c>
      <c r="U63" t="str">
        <f t="shared" si="3"/>
        <v>柏倉崇志</v>
      </c>
      <c r="V63" t="str">
        <f t="shared" si="4"/>
        <v>柏倉崇志</v>
      </c>
    </row>
    <row r="64" spans="18:22" ht="13.5">
      <c r="R64" s="7" t="str">
        <f>'登録者'!B60</f>
        <v>NSA013</v>
      </c>
      <c r="S64" s="81" t="str">
        <f t="shared" si="2"/>
        <v>NSA013</v>
      </c>
      <c r="T64" s="7" t="str">
        <f>'登録者'!C60</f>
        <v>小　林　知　邑</v>
      </c>
      <c r="U64" t="str">
        <f t="shared" si="3"/>
        <v>小林知邑</v>
      </c>
      <c r="V64" t="str">
        <f t="shared" si="4"/>
        <v>小林知邑</v>
      </c>
    </row>
    <row r="65" spans="18:22" ht="13.5">
      <c r="R65" s="7" t="str">
        <f>'登録者'!B61</f>
        <v>NSA044</v>
      </c>
      <c r="S65" s="81" t="str">
        <f t="shared" si="2"/>
        <v>NSA044</v>
      </c>
      <c r="T65" s="7" t="str">
        <f>'登録者'!C61</f>
        <v>藤　原　冴　彩</v>
      </c>
      <c r="U65" t="str">
        <f t="shared" si="3"/>
        <v>藤原冴彩</v>
      </c>
      <c r="V65" t="str">
        <f t="shared" si="4"/>
        <v>藤原冴彩</v>
      </c>
    </row>
    <row r="66" spans="18:22" ht="13.5">
      <c r="R66" s="7" t="str">
        <f>'登録者'!B62</f>
        <v>NSA048</v>
      </c>
      <c r="S66" s="81" t="str">
        <f t="shared" si="2"/>
        <v>NSA048</v>
      </c>
      <c r="T66" s="7" t="str">
        <f>'登録者'!C62</f>
        <v>谷　地　彪　吾</v>
      </c>
      <c r="U66" t="str">
        <f t="shared" si="3"/>
        <v>谷地彪吾</v>
      </c>
      <c r="V66" t="str">
        <f t="shared" si="4"/>
        <v>谷地彪吾</v>
      </c>
    </row>
    <row r="67" spans="18:22" ht="13.5">
      <c r="R67" s="7" t="str">
        <f>'登録者'!B63</f>
        <v>NSA049</v>
      </c>
      <c r="S67" s="81" t="str">
        <f t="shared" si="2"/>
        <v>NSA049</v>
      </c>
      <c r="T67" s="7" t="str">
        <f>'登録者'!C63</f>
        <v>藤　原　一　冴</v>
      </c>
      <c r="U67" t="str">
        <f t="shared" si="3"/>
        <v>藤原一冴</v>
      </c>
      <c r="V67" t="str">
        <f t="shared" si="4"/>
        <v>藤原一冴</v>
      </c>
    </row>
    <row r="68" spans="18:22" ht="13.5">
      <c r="R68" s="7" t="str">
        <f>'登録者'!B64</f>
        <v>NSA050</v>
      </c>
      <c r="S68" s="81" t="str">
        <f t="shared" si="2"/>
        <v>NSA050</v>
      </c>
      <c r="T68" s="7" t="str">
        <f>'登録者'!C64</f>
        <v>梅　田　健　二</v>
      </c>
      <c r="U68" t="str">
        <f t="shared" si="3"/>
        <v>梅田健二</v>
      </c>
      <c r="V68" t="str">
        <f t="shared" si="4"/>
        <v>梅田健二</v>
      </c>
    </row>
    <row r="69" spans="18:22" ht="13.5">
      <c r="R69" s="7" t="str">
        <f>'登録者'!B65</f>
        <v>NSA051</v>
      </c>
      <c r="S69" s="81" t="str">
        <f t="shared" si="2"/>
        <v>NSA051</v>
      </c>
      <c r="T69" s="7" t="str">
        <f>'登録者'!C65</f>
        <v>有　野　志　麻</v>
      </c>
      <c r="U69" t="str">
        <f t="shared" si="3"/>
        <v>有野志麻</v>
      </c>
      <c r="V69" t="str">
        <f t="shared" si="4"/>
        <v>有野志麻</v>
      </c>
    </row>
    <row r="70" spans="18:22" ht="13.5">
      <c r="R70" s="7" t="str">
        <f>'登録者'!B66</f>
        <v>NSA053</v>
      </c>
      <c r="S70" s="81" t="str">
        <f t="shared" si="2"/>
        <v>NSA053</v>
      </c>
      <c r="T70" s="7" t="str">
        <f>'登録者'!C66</f>
        <v>谷　地　あかね</v>
      </c>
      <c r="U70" t="str">
        <f t="shared" si="3"/>
        <v>谷地あかね</v>
      </c>
      <c r="V70" t="str">
        <f t="shared" si="4"/>
        <v>谷地あかね</v>
      </c>
    </row>
    <row r="71" spans="18:22" ht="13.5">
      <c r="R71" s="7" t="str">
        <f>'登録者'!B67</f>
        <v>NSA056</v>
      </c>
      <c r="S71" s="81" t="str">
        <f t="shared" si="2"/>
        <v>NSA056</v>
      </c>
      <c r="T71" s="7" t="str">
        <f>'登録者'!C67</f>
        <v>湊　谷　幸　歩</v>
      </c>
      <c r="U71" t="str">
        <f t="shared" si="3"/>
        <v>湊谷幸歩</v>
      </c>
      <c r="V71" t="str">
        <f t="shared" si="4"/>
        <v>湊谷幸歩</v>
      </c>
    </row>
    <row r="72" spans="18:22" ht="13.5">
      <c r="R72" s="7" t="str">
        <f>'登録者'!B68</f>
        <v>NSA058</v>
      </c>
      <c r="S72" s="81" t="str">
        <f aca="true" t="shared" si="5" ref="S72:S135">ASC(R72)</f>
        <v>NSA058</v>
      </c>
      <c r="T72" s="7" t="str">
        <f>'登録者'!C68</f>
        <v>多　田　大　輝</v>
      </c>
      <c r="U72" t="str">
        <f aca="true" t="shared" si="6" ref="U72:U135">TRIM(SUBSTITUTE(T72,"　",""))</f>
        <v>多田大輝</v>
      </c>
      <c r="V72" t="str">
        <f t="shared" si="4"/>
        <v>多田大輝</v>
      </c>
    </row>
    <row r="73" spans="18:22" ht="13.5">
      <c r="R73" s="7" t="str">
        <f>'登録者'!B69</f>
        <v>NSA059</v>
      </c>
      <c r="S73" s="81" t="str">
        <f t="shared" si="5"/>
        <v>NSA059</v>
      </c>
      <c r="T73" s="7" t="str">
        <f>'登録者'!C69</f>
        <v>千　葉　彩　奏</v>
      </c>
      <c r="U73" t="str">
        <f t="shared" si="6"/>
        <v>千葉彩奏</v>
      </c>
      <c r="V73" t="str">
        <f t="shared" si="4"/>
        <v>千葉彩奏</v>
      </c>
    </row>
    <row r="74" spans="18:22" ht="13.5">
      <c r="R74" s="7" t="str">
        <f>'登録者'!B70</f>
        <v>NSA060</v>
      </c>
      <c r="S74" s="81" t="str">
        <f t="shared" si="5"/>
        <v>NSA060</v>
      </c>
      <c r="T74" s="7" t="str">
        <f>'登録者'!C70</f>
        <v>湊　谷　幸　司</v>
      </c>
      <c r="U74" t="str">
        <f t="shared" si="6"/>
        <v>湊谷幸司</v>
      </c>
      <c r="V74" t="str">
        <f t="shared" si="4"/>
        <v>湊谷幸司</v>
      </c>
    </row>
    <row r="75" spans="18:22" ht="13.5">
      <c r="R75" s="7" t="str">
        <f>'登録者'!B71</f>
        <v>NSA061</v>
      </c>
      <c r="S75" s="81" t="str">
        <f t="shared" si="5"/>
        <v>NSA061</v>
      </c>
      <c r="T75" s="7" t="str">
        <f>'登録者'!C71</f>
        <v>有　野　千　穂</v>
      </c>
      <c r="U75" t="str">
        <f t="shared" si="6"/>
        <v>有野千穂</v>
      </c>
      <c r="V75" t="str">
        <f t="shared" si="4"/>
        <v>有野千穂</v>
      </c>
    </row>
    <row r="76" spans="18:22" ht="13.5">
      <c r="R76" s="7" t="str">
        <f>'登録者'!B72</f>
        <v>NSA064</v>
      </c>
      <c r="S76" s="81" t="str">
        <f t="shared" si="5"/>
        <v>NSA064</v>
      </c>
      <c r="T76" s="7" t="str">
        <f>'登録者'!C72</f>
        <v>細　川　結　葉</v>
      </c>
      <c r="U76" t="str">
        <f t="shared" si="6"/>
        <v>細川結葉</v>
      </c>
      <c r="V76" t="str">
        <f t="shared" si="4"/>
        <v>細川結葉</v>
      </c>
    </row>
    <row r="77" spans="18:22" ht="13.5">
      <c r="R77" s="7" t="str">
        <f>'登録者'!B73</f>
        <v>NSA065</v>
      </c>
      <c r="S77" s="81" t="str">
        <f t="shared" si="5"/>
        <v>NSA065</v>
      </c>
      <c r="T77" s="7" t="str">
        <f>'登録者'!C73</f>
        <v>大　前　真　心</v>
      </c>
      <c r="U77" t="str">
        <f t="shared" si="6"/>
        <v>大前真心</v>
      </c>
      <c r="V77" t="str">
        <f t="shared" si="4"/>
        <v>大前真心</v>
      </c>
    </row>
    <row r="78" spans="18:22" ht="13.5">
      <c r="R78" s="7" t="str">
        <f>'登録者'!B74</f>
        <v>NSA067</v>
      </c>
      <c r="S78" s="81" t="str">
        <f t="shared" si="5"/>
        <v>NSA067</v>
      </c>
      <c r="T78" s="7" t="str">
        <f>'登録者'!C74</f>
        <v>栗　山　瑞　希</v>
      </c>
      <c r="U78" t="str">
        <f t="shared" si="6"/>
        <v>栗山瑞希</v>
      </c>
      <c r="V78" t="str">
        <f t="shared" si="4"/>
        <v>栗山瑞希</v>
      </c>
    </row>
    <row r="79" spans="18:22" ht="13.5">
      <c r="R79" s="7" t="str">
        <f>'登録者'!B75</f>
        <v>NSA068</v>
      </c>
      <c r="S79" s="81" t="str">
        <f t="shared" si="5"/>
        <v>NSA068</v>
      </c>
      <c r="T79" s="7" t="str">
        <f>'登録者'!C75</f>
        <v>栗　山　杏　月</v>
      </c>
      <c r="U79" t="str">
        <f t="shared" si="6"/>
        <v>栗山杏月</v>
      </c>
      <c r="V79" t="str">
        <f t="shared" si="4"/>
        <v>栗山杏月</v>
      </c>
    </row>
    <row r="80" spans="18:22" ht="13.5">
      <c r="R80" s="7" t="str">
        <f>'登録者'!B76</f>
        <v>CSC010</v>
      </c>
      <c r="S80" s="81" t="str">
        <f t="shared" si="5"/>
        <v>CSC010</v>
      </c>
      <c r="T80" s="7" t="str">
        <f>'登録者'!C76</f>
        <v>今　井　美　奈</v>
      </c>
      <c r="U80" t="str">
        <f t="shared" si="6"/>
        <v>今井美奈</v>
      </c>
      <c r="V80" t="str">
        <f t="shared" si="4"/>
        <v>今井美奈</v>
      </c>
    </row>
    <row r="81" spans="18:22" ht="13.5">
      <c r="R81" s="7" t="str">
        <f>'登録者'!B77</f>
        <v>KGU003</v>
      </c>
      <c r="S81" s="81" t="str">
        <f t="shared" si="5"/>
        <v>KGU003</v>
      </c>
      <c r="T81" s="7" t="str">
        <f>'登録者'!C77</f>
        <v>湊　谷　祐　司</v>
      </c>
      <c r="U81" t="str">
        <f t="shared" si="6"/>
        <v>湊谷祐司</v>
      </c>
      <c r="V81" t="str">
        <f t="shared" si="4"/>
        <v>湊谷祐司</v>
      </c>
    </row>
    <row r="82" spans="18:22" ht="13.5">
      <c r="R82" s="7" t="str">
        <f>'登録者'!B78</f>
        <v>NWC009</v>
      </c>
      <c r="S82" s="81" t="str">
        <f t="shared" si="5"/>
        <v>NWC009</v>
      </c>
      <c r="T82" s="7" t="str">
        <f>'登録者'!C78</f>
        <v>湊　谷　実　咲</v>
      </c>
      <c r="U82" t="str">
        <f t="shared" si="6"/>
        <v>湊谷実咲</v>
      </c>
      <c r="V82" t="str">
        <f t="shared" si="4"/>
        <v>湊谷実咲</v>
      </c>
    </row>
    <row r="83" spans="18:22" ht="13.5">
      <c r="R83" s="7" t="str">
        <f>'登録者'!B79</f>
        <v>NWC001</v>
      </c>
      <c r="S83" s="81" t="str">
        <f t="shared" si="5"/>
        <v>NWC001</v>
      </c>
      <c r="T83" s="7" t="str">
        <f>'登録者'!C79</f>
        <v>合　田　鉄　雄</v>
      </c>
      <c r="U83" t="str">
        <f t="shared" si="6"/>
        <v>合田鉄雄</v>
      </c>
      <c r="V83" t="str">
        <f aca="true" t="shared" si="7" ref="V83:V146">TRIM(SUBSTITUTE(U83," ",""))</f>
        <v>合田鉄雄</v>
      </c>
    </row>
    <row r="84" spans="18:22" ht="13.5">
      <c r="R84" s="7" t="str">
        <f>'登録者'!B80</f>
        <v>NWC002</v>
      </c>
      <c r="S84" s="81" t="str">
        <f t="shared" si="5"/>
        <v>NWC002</v>
      </c>
      <c r="T84" s="7" t="str">
        <f>'登録者'!C80</f>
        <v>十　川　　　勉</v>
      </c>
      <c r="U84" t="str">
        <f t="shared" si="6"/>
        <v>十川勉</v>
      </c>
      <c r="V84" t="str">
        <f t="shared" si="7"/>
        <v>十川勉</v>
      </c>
    </row>
    <row r="85" spans="18:22" ht="13.5">
      <c r="R85" s="7" t="str">
        <f>'登録者'!B81</f>
        <v>NWC003</v>
      </c>
      <c r="S85" s="81" t="str">
        <f t="shared" si="5"/>
        <v>NWC003</v>
      </c>
      <c r="T85" s="7" t="str">
        <f>'登録者'!C81</f>
        <v>白　土　真太郎</v>
      </c>
      <c r="U85" t="str">
        <f t="shared" si="6"/>
        <v>白土真太郎</v>
      </c>
      <c r="V85" t="str">
        <f t="shared" si="7"/>
        <v>白土真太郎</v>
      </c>
    </row>
    <row r="86" spans="18:22" ht="13.5">
      <c r="R86" s="7" t="str">
        <f>'登録者'!B82</f>
        <v>NWC004</v>
      </c>
      <c r="S86" s="81" t="str">
        <f t="shared" si="5"/>
        <v>NWC004</v>
      </c>
      <c r="T86" s="7" t="str">
        <f>'登録者'!C82</f>
        <v>井　川　ちはる</v>
      </c>
      <c r="U86" t="str">
        <f t="shared" si="6"/>
        <v>井川ちはる</v>
      </c>
      <c r="V86" t="str">
        <f t="shared" si="7"/>
        <v>井川ちはる</v>
      </c>
    </row>
    <row r="87" spans="18:22" ht="13.5">
      <c r="R87" s="7" t="str">
        <f>'登録者'!B83</f>
        <v>NWC005</v>
      </c>
      <c r="S87" s="81" t="str">
        <f t="shared" si="5"/>
        <v>NWC005</v>
      </c>
      <c r="T87" s="7" t="str">
        <f>'登録者'!C83</f>
        <v>三　好　敦　子</v>
      </c>
      <c r="U87" t="str">
        <f t="shared" si="6"/>
        <v>三好敦子</v>
      </c>
      <c r="V87" t="str">
        <f t="shared" si="7"/>
        <v>三好敦子</v>
      </c>
    </row>
    <row r="88" spans="18:22" ht="13.5">
      <c r="R88" s="7" t="str">
        <f>'登録者'!B84</f>
        <v>NWC008</v>
      </c>
      <c r="S88" s="81" t="str">
        <f t="shared" si="5"/>
        <v>NWC008</v>
      </c>
      <c r="T88" s="7" t="str">
        <f>'登録者'!C84</f>
        <v>三　好　圭　輔</v>
      </c>
      <c r="U88" t="str">
        <f t="shared" si="6"/>
        <v>三好圭輔</v>
      </c>
      <c r="V88" t="str">
        <f t="shared" si="7"/>
        <v>三好圭輔</v>
      </c>
    </row>
    <row r="89" spans="18:22" ht="13.5">
      <c r="R89" s="7" t="str">
        <f>'登録者'!B85</f>
        <v>NTC001</v>
      </c>
      <c r="S89" s="81" t="str">
        <f t="shared" si="5"/>
        <v>NTC001</v>
      </c>
      <c r="T89" s="7" t="str">
        <f>'登録者'!C85</f>
        <v>波多野　　　守</v>
      </c>
      <c r="U89" t="str">
        <f t="shared" si="6"/>
        <v>波多野守</v>
      </c>
      <c r="V89" t="str">
        <f t="shared" si="7"/>
        <v>波多野守</v>
      </c>
    </row>
    <row r="90" spans="18:22" ht="13.5">
      <c r="R90" s="7" t="str">
        <f>'登録者'!B86</f>
        <v>NTC027</v>
      </c>
      <c r="S90" s="81" t="str">
        <f t="shared" si="5"/>
        <v>NTC027</v>
      </c>
      <c r="T90" s="7" t="str">
        <f>'登録者'!C86</f>
        <v>大　見　美　帆</v>
      </c>
      <c r="U90" t="str">
        <f t="shared" si="6"/>
        <v>大見美帆</v>
      </c>
      <c r="V90" t="str">
        <f t="shared" si="7"/>
        <v>大見美帆</v>
      </c>
    </row>
    <row r="91" spans="18:22" ht="13.5">
      <c r="R91" s="7" t="str">
        <f>'登録者'!B87</f>
        <v>NTC033</v>
      </c>
      <c r="S91" s="81" t="str">
        <f t="shared" si="5"/>
        <v>NTC033</v>
      </c>
      <c r="T91" s="7" t="str">
        <f>'登録者'!C87</f>
        <v>大　見　ひかる</v>
      </c>
      <c r="U91" t="str">
        <f t="shared" si="6"/>
        <v>大見ひかる</v>
      </c>
      <c r="V91" t="str">
        <f t="shared" si="7"/>
        <v>大見ひかる</v>
      </c>
    </row>
    <row r="92" spans="18:22" ht="13.5">
      <c r="R92" s="7" t="str">
        <f>'登録者'!B88</f>
        <v>NTA001</v>
      </c>
      <c r="S92" s="81" t="str">
        <f t="shared" si="5"/>
        <v>NTA001</v>
      </c>
      <c r="T92" s="7" t="str">
        <f>'登録者'!C88</f>
        <v>秋　山　範　彦</v>
      </c>
      <c r="U92" t="str">
        <f t="shared" si="6"/>
        <v>秋山範彦</v>
      </c>
      <c r="V92" t="str">
        <f t="shared" si="7"/>
        <v>秋山範彦</v>
      </c>
    </row>
    <row r="93" spans="18:22" ht="13.5">
      <c r="R93" s="7" t="str">
        <f>'登録者'!B89</f>
        <v>NTA005</v>
      </c>
      <c r="S93" s="81" t="str">
        <f t="shared" si="5"/>
        <v>NTA005</v>
      </c>
      <c r="T93" s="7" t="str">
        <f>'登録者'!C89</f>
        <v>村　田　由　梨</v>
      </c>
      <c r="U93" t="str">
        <f t="shared" si="6"/>
        <v>村田由梨</v>
      </c>
      <c r="V93" t="str">
        <f t="shared" si="7"/>
        <v>村田由梨</v>
      </c>
    </row>
    <row r="94" spans="18:22" ht="13.5">
      <c r="R94" s="7" t="str">
        <f>'登録者'!B90</f>
        <v>NTA031</v>
      </c>
      <c r="S94" s="81" t="str">
        <f t="shared" si="5"/>
        <v>NTA031</v>
      </c>
      <c r="T94" s="7" t="str">
        <f>'登録者'!C90</f>
        <v>菅　原　愛　里</v>
      </c>
      <c r="U94" t="str">
        <f t="shared" si="6"/>
        <v>菅原愛里</v>
      </c>
      <c r="V94" t="str">
        <f t="shared" si="7"/>
        <v>菅原愛里</v>
      </c>
    </row>
    <row r="95" spans="18:22" ht="13.5">
      <c r="R95" s="7" t="str">
        <f>'登録者'!B91</f>
        <v>NTA036</v>
      </c>
      <c r="S95" s="81" t="str">
        <f t="shared" si="5"/>
        <v>NTA036</v>
      </c>
      <c r="T95" s="7" t="str">
        <f>'登録者'!C91</f>
        <v>神　野　理　保</v>
      </c>
      <c r="U95" t="str">
        <f t="shared" si="6"/>
        <v>神野理保</v>
      </c>
      <c r="V95" t="str">
        <f t="shared" si="7"/>
        <v>神野理保</v>
      </c>
    </row>
    <row r="96" spans="18:22" ht="13.5">
      <c r="R96" s="7" t="str">
        <f>'登録者'!B92</f>
        <v>NTA048</v>
      </c>
      <c r="S96" s="81" t="str">
        <f t="shared" si="5"/>
        <v>NTA048</v>
      </c>
      <c r="T96" s="7" t="str">
        <f>'登録者'!C92</f>
        <v>大　枝　隼　人</v>
      </c>
      <c r="U96" t="str">
        <f t="shared" si="6"/>
        <v>大枝隼人</v>
      </c>
      <c r="V96" t="str">
        <f t="shared" si="7"/>
        <v>大枝隼人</v>
      </c>
    </row>
    <row r="97" spans="18:22" ht="13.5">
      <c r="R97" s="7" t="str">
        <f>'登録者'!B93</f>
        <v>NTA049</v>
      </c>
      <c r="S97" s="81" t="str">
        <f t="shared" si="5"/>
        <v>NTA049</v>
      </c>
      <c r="T97" s="7" t="str">
        <f>'登録者'!C93</f>
        <v>坂　　　皇　樹</v>
      </c>
      <c r="U97" t="str">
        <f t="shared" si="6"/>
        <v>坂皇樹</v>
      </c>
      <c r="V97" t="str">
        <f t="shared" si="7"/>
        <v>坂皇樹</v>
      </c>
    </row>
    <row r="98" spans="18:22" ht="13.5">
      <c r="R98" s="7" t="str">
        <f>'登録者'!B94</f>
        <v>NTA061</v>
      </c>
      <c r="S98" s="81" t="str">
        <f t="shared" si="5"/>
        <v>NTA061</v>
      </c>
      <c r="T98" s="7" t="str">
        <f>'登録者'!C94</f>
        <v>坂　田　未　希</v>
      </c>
      <c r="U98" t="str">
        <f t="shared" si="6"/>
        <v>坂田未希</v>
      </c>
      <c r="V98" t="str">
        <f t="shared" si="7"/>
        <v>坂田未希</v>
      </c>
    </row>
    <row r="99" spans="18:22" ht="13.5">
      <c r="R99" s="7" t="str">
        <f>'登録者'!B95</f>
        <v>NTA062</v>
      </c>
      <c r="S99" s="81" t="str">
        <f t="shared" si="5"/>
        <v>NTA062</v>
      </c>
      <c r="T99" s="7" t="str">
        <f>'登録者'!C95</f>
        <v>野　村　　　元</v>
      </c>
      <c r="U99" t="str">
        <f t="shared" si="6"/>
        <v>野村元</v>
      </c>
      <c r="V99" t="str">
        <f t="shared" si="7"/>
        <v>野村元</v>
      </c>
    </row>
    <row r="100" spans="18:22" ht="13.5">
      <c r="R100" s="7" t="str">
        <f>'登録者'!B96</f>
        <v>NTA063</v>
      </c>
      <c r="S100" s="81" t="str">
        <f t="shared" si="5"/>
        <v>NTA063</v>
      </c>
      <c r="T100" s="7" t="str">
        <f>'登録者'!C96</f>
        <v>菅　原　知　明</v>
      </c>
      <c r="U100" t="str">
        <f t="shared" si="6"/>
        <v>菅原知明</v>
      </c>
      <c r="V100" t="str">
        <f t="shared" si="7"/>
        <v>菅原知明</v>
      </c>
    </row>
    <row r="101" spans="18:22" ht="13.5">
      <c r="R101" s="7" t="str">
        <f>'登録者'!B97</f>
        <v>KKU034</v>
      </c>
      <c r="S101" s="81" t="str">
        <f t="shared" si="5"/>
        <v>KKU034</v>
      </c>
      <c r="T101" s="7" t="str">
        <f>'登録者'!C97</f>
        <v>長谷川　誠　和</v>
      </c>
      <c r="U101" t="str">
        <f t="shared" si="6"/>
        <v>長谷川誠和</v>
      </c>
      <c r="V101" t="str">
        <f t="shared" si="7"/>
        <v>長谷川誠和</v>
      </c>
    </row>
    <row r="102" spans="18:22" ht="13.5">
      <c r="R102" s="7" t="str">
        <f>'登録者'!B98</f>
        <v>NTC012</v>
      </c>
      <c r="S102" s="81" t="str">
        <f t="shared" si="5"/>
        <v>NTC012</v>
      </c>
      <c r="T102" s="7" t="str">
        <f>'登録者'!C98</f>
        <v>山　下　里　紗</v>
      </c>
      <c r="U102" t="str">
        <f t="shared" si="6"/>
        <v>山下里紗</v>
      </c>
      <c r="V102" t="str">
        <f t="shared" si="7"/>
        <v>山下里紗</v>
      </c>
    </row>
    <row r="103" spans="18:22" ht="13.5">
      <c r="R103" s="7" t="str">
        <f>'登録者'!B99</f>
        <v>NNA001</v>
      </c>
      <c r="S103" s="81" t="str">
        <f t="shared" si="5"/>
        <v>NNA001</v>
      </c>
      <c r="T103" s="7" t="str">
        <f>'登録者'!C99</f>
        <v>松　田　守　正</v>
      </c>
      <c r="U103" t="str">
        <f t="shared" si="6"/>
        <v>松田守正</v>
      </c>
      <c r="V103" t="str">
        <f t="shared" si="7"/>
        <v>松田守正</v>
      </c>
    </row>
    <row r="104" spans="18:22" ht="13.5">
      <c r="R104" s="7" t="str">
        <f>'登録者'!B100</f>
        <v>KTC001</v>
      </c>
      <c r="S104" s="81" t="str">
        <f t="shared" si="5"/>
        <v>KTC001</v>
      </c>
      <c r="T104" s="7" t="str">
        <f>'登録者'!C100</f>
        <v>赤　塚　洋　人</v>
      </c>
      <c r="U104" t="str">
        <f t="shared" si="6"/>
        <v>赤塚洋人</v>
      </c>
      <c r="V104" t="str">
        <f t="shared" si="7"/>
        <v>赤塚洋人</v>
      </c>
    </row>
    <row r="105" spans="18:22" ht="13.5">
      <c r="R105" s="7" t="str">
        <f>'登録者'!B101</f>
        <v>KTC003</v>
      </c>
      <c r="S105" s="81" t="str">
        <f t="shared" si="5"/>
        <v>KTC003</v>
      </c>
      <c r="T105" s="7" t="str">
        <f>'登録者'!C101</f>
        <v>菅　原　　　恵</v>
      </c>
      <c r="U105" t="str">
        <f t="shared" si="6"/>
        <v>菅原恵</v>
      </c>
      <c r="V105" t="str">
        <f t="shared" si="7"/>
        <v>菅原恵</v>
      </c>
    </row>
    <row r="106" spans="18:22" ht="13.5">
      <c r="R106" s="7" t="str">
        <f>'登録者'!B102</f>
        <v>KTC004</v>
      </c>
      <c r="S106" s="81" t="str">
        <f t="shared" si="5"/>
        <v>KTC004</v>
      </c>
      <c r="T106" s="7" t="str">
        <f>'登録者'!C102</f>
        <v>新井山　　　大</v>
      </c>
      <c r="U106" t="str">
        <f t="shared" si="6"/>
        <v>新井山大</v>
      </c>
      <c r="V106" t="str">
        <f t="shared" si="7"/>
        <v>新井山大</v>
      </c>
    </row>
    <row r="107" spans="18:22" ht="13.5">
      <c r="R107" s="7" t="str">
        <f>'登録者'!B103</f>
        <v>KTC009</v>
      </c>
      <c r="S107" s="81" t="str">
        <f t="shared" si="5"/>
        <v>KTC009</v>
      </c>
      <c r="T107" s="7" t="str">
        <f>'登録者'!C103</f>
        <v>今　井 　佳津美</v>
      </c>
      <c r="U107" t="str">
        <f t="shared" si="6"/>
        <v>今井 佳津美</v>
      </c>
      <c r="V107" t="str">
        <f t="shared" si="7"/>
        <v>今井佳津美</v>
      </c>
    </row>
    <row r="108" spans="18:22" ht="13.5">
      <c r="R108" s="7" t="str">
        <f>'登録者'!B104</f>
        <v>KTC024</v>
      </c>
      <c r="S108" s="81" t="str">
        <f t="shared" si="5"/>
        <v>KTC024</v>
      </c>
      <c r="T108" s="7" t="str">
        <f>'登録者'!C104</f>
        <v>赤　塚　　光</v>
      </c>
      <c r="U108" t="str">
        <f t="shared" si="6"/>
        <v>赤塚光</v>
      </c>
      <c r="V108" t="str">
        <f t="shared" si="7"/>
        <v>赤塚光</v>
      </c>
    </row>
    <row r="109" spans="18:22" ht="13.5">
      <c r="R109" s="7" t="str">
        <f>'登録者'!B105</f>
        <v>KTC029</v>
      </c>
      <c r="S109" s="81" t="str">
        <f t="shared" si="5"/>
        <v>KTC029</v>
      </c>
      <c r="T109" s="7" t="str">
        <f>'登録者'!C105</f>
        <v>岩　浪　　　理</v>
      </c>
      <c r="U109" t="str">
        <f t="shared" si="6"/>
        <v>岩浪理</v>
      </c>
      <c r="V109" t="str">
        <f t="shared" si="7"/>
        <v>岩浪理</v>
      </c>
    </row>
    <row r="110" spans="18:22" ht="13.5">
      <c r="R110" s="7" t="str">
        <f>'登録者'!B106</f>
        <v>KTC030</v>
      </c>
      <c r="S110" s="81" t="str">
        <f t="shared" si="5"/>
        <v>KTC030</v>
      </c>
      <c r="T110" s="7" t="str">
        <f>'登録者'!C106</f>
        <v>浅  野　　　心</v>
      </c>
      <c r="U110" t="str">
        <f t="shared" si="6"/>
        <v>浅 野心</v>
      </c>
      <c r="V110" t="str">
        <f t="shared" si="7"/>
        <v>浅野心</v>
      </c>
    </row>
    <row r="111" spans="18:22" ht="13.5">
      <c r="R111" s="7" t="str">
        <f>'登録者'!B107</f>
        <v>KTC047</v>
      </c>
      <c r="S111" s="81" t="str">
        <f t="shared" si="5"/>
        <v>KTC047</v>
      </c>
      <c r="T111" s="7" t="str">
        <f>'登録者'!C107</f>
        <v>菅　原　優　弥</v>
      </c>
      <c r="U111" t="str">
        <f t="shared" si="6"/>
        <v>菅原優弥</v>
      </c>
      <c r="V111" t="str">
        <f t="shared" si="7"/>
        <v>菅原優弥</v>
      </c>
    </row>
    <row r="112" spans="18:22" ht="13.5">
      <c r="R112" s="7" t="str">
        <f>'登録者'!B108</f>
        <v>KTC056</v>
      </c>
      <c r="S112" s="81" t="str">
        <f t="shared" si="5"/>
        <v>KTC056</v>
      </c>
      <c r="T112" s="7" t="str">
        <f>'登録者'!C108</f>
        <v>川　口　渓　翔</v>
      </c>
      <c r="U112" t="str">
        <f t="shared" si="6"/>
        <v>川口渓翔</v>
      </c>
      <c r="V112" t="str">
        <f t="shared" si="7"/>
        <v>川口渓翔</v>
      </c>
    </row>
    <row r="113" spans="18:22" ht="13.5">
      <c r="R113" s="7" t="str">
        <f>'登録者'!B109</f>
        <v>KTC058</v>
      </c>
      <c r="S113" s="81" t="str">
        <f t="shared" si="5"/>
        <v>KTC058</v>
      </c>
      <c r="T113" s="7" t="str">
        <f>'登録者'!C109</f>
        <v>浅　野　真　美</v>
      </c>
      <c r="U113" t="str">
        <f t="shared" si="6"/>
        <v>浅野真美</v>
      </c>
      <c r="V113" t="str">
        <f t="shared" si="7"/>
        <v>浅野真美</v>
      </c>
    </row>
    <row r="114" spans="18:22" ht="13.5">
      <c r="R114" s="7" t="str">
        <f>'登録者'!B110</f>
        <v>KTC059</v>
      </c>
      <c r="S114" s="81" t="str">
        <f t="shared" si="5"/>
        <v>KTC059</v>
      </c>
      <c r="T114" s="7" t="str">
        <f>'登録者'!C110</f>
        <v>加　藤　千　佳</v>
      </c>
      <c r="U114" t="str">
        <f t="shared" si="6"/>
        <v>加藤千佳</v>
      </c>
      <c r="V114" t="str">
        <f t="shared" si="7"/>
        <v>加藤千佳</v>
      </c>
    </row>
    <row r="115" spans="18:22" ht="13.5">
      <c r="R115" s="7" t="str">
        <f>'登録者'!B111</f>
        <v>KTC060</v>
      </c>
      <c r="S115" s="81" t="str">
        <f t="shared" si="5"/>
        <v>KTC060</v>
      </c>
      <c r="T115" s="7" t="str">
        <f>'登録者'!C111</f>
        <v>鈴　木　久　美</v>
      </c>
      <c r="U115" t="str">
        <f t="shared" si="6"/>
        <v>鈴木久美</v>
      </c>
      <c r="V115" t="str">
        <f t="shared" si="7"/>
        <v>鈴木久美</v>
      </c>
    </row>
    <row r="116" spans="18:22" ht="13.5">
      <c r="R116" s="7" t="str">
        <f>'登録者'!B112</f>
        <v>KTC061</v>
      </c>
      <c r="S116" s="81" t="str">
        <f t="shared" si="5"/>
        <v>KTC061</v>
      </c>
      <c r="T116" s="7" t="str">
        <f>'登録者'!C112</f>
        <v>松　浦　真　実</v>
      </c>
      <c r="U116" t="str">
        <f t="shared" si="6"/>
        <v>松浦真実</v>
      </c>
      <c r="V116" t="str">
        <f t="shared" si="7"/>
        <v>松浦真実</v>
      </c>
    </row>
    <row r="117" spans="18:22" ht="13.5">
      <c r="R117" s="7" t="str">
        <f>'登録者'!B113</f>
        <v>KTC062</v>
      </c>
      <c r="S117" s="81" t="str">
        <f t="shared" si="5"/>
        <v>KTC062</v>
      </c>
      <c r="T117" s="7" t="str">
        <f>'登録者'!C113</f>
        <v>白　滝　絵　理</v>
      </c>
      <c r="U117" t="str">
        <f t="shared" si="6"/>
        <v>白滝絵理</v>
      </c>
      <c r="V117" t="str">
        <f t="shared" si="7"/>
        <v>白滝絵理</v>
      </c>
    </row>
    <row r="118" spans="18:22" ht="13.5">
      <c r="R118" s="7" t="str">
        <f>'登録者'!B114</f>
        <v>KTC066</v>
      </c>
      <c r="S118" s="81" t="str">
        <f t="shared" si="5"/>
        <v>KTC066</v>
      </c>
      <c r="T118" s="7" t="str">
        <f>'登録者'!C114</f>
        <v>今　井　心　美</v>
      </c>
      <c r="U118" t="str">
        <f t="shared" si="6"/>
        <v>今井心美</v>
      </c>
      <c r="V118" t="str">
        <f t="shared" si="7"/>
        <v>今井心美</v>
      </c>
    </row>
    <row r="119" spans="18:22" ht="13.5">
      <c r="R119" s="7" t="str">
        <f>'登録者'!B115</f>
        <v>KTC069</v>
      </c>
      <c r="S119" s="81" t="str">
        <f t="shared" si="5"/>
        <v>KTC069</v>
      </c>
      <c r="T119" s="7" t="str">
        <f>'登録者'!C115</f>
        <v>今　井　七　望</v>
      </c>
      <c r="U119" t="str">
        <f t="shared" si="6"/>
        <v>今井七望</v>
      </c>
      <c r="V119" t="str">
        <f t="shared" si="7"/>
        <v>今井七望</v>
      </c>
    </row>
    <row r="120" spans="18:22" ht="13.5">
      <c r="R120" s="7" t="str">
        <f>'登録者'!B116</f>
        <v>KTC075</v>
      </c>
      <c r="S120" s="81" t="str">
        <f t="shared" si="5"/>
        <v>KTC075</v>
      </c>
      <c r="T120" s="7" t="str">
        <f>'登録者'!C116</f>
        <v>川　口　美　晴</v>
      </c>
      <c r="U120" t="str">
        <f t="shared" si="6"/>
        <v>川口美晴</v>
      </c>
      <c r="V120" t="str">
        <f t="shared" si="7"/>
        <v>川口美晴</v>
      </c>
    </row>
    <row r="121" spans="18:22" ht="13.5">
      <c r="R121" s="7" t="str">
        <f>'登録者'!B117</f>
        <v>KTC076</v>
      </c>
      <c r="S121" s="81" t="str">
        <f t="shared" si="5"/>
        <v>KTC076</v>
      </c>
      <c r="T121" s="7" t="str">
        <f>'登録者'!C117</f>
        <v>白　滝　博　美</v>
      </c>
      <c r="U121" t="str">
        <f t="shared" si="6"/>
        <v>白滝博美</v>
      </c>
      <c r="V121" t="str">
        <f t="shared" si="7"/>
        <v>白滝博美</v>
      </c>
    </row>
    <row r="122" spans="18:22" ht="13.5">
      <c r="R122" s="7" t="str">
        <f>'登録者'!B118</f>
        <v>KTC077</v>
      </c>
      <c r="S122" s="81" t="str">
        <f t="shared" si="5"/>
        <v>KTC077</v>
      </c>
      <c r="T122" s="7" t="str">
        <f>'登録者'!C118</f>
        <v>鈴　木　万　絢</v>
      </c>
      <c r="U122" t="str">
        <f t="shared" si="6"/>
        <v>鈴木万絢</v>
      </c>
      <c r="V122" t="str">
        <f t="shared" si="7"/>
        <v>鈴木万絢</v>
      </c>
    </row>
    <row r="123" spans="18:22" ht="13.5">
      <c r="R123" s="7" t="str">
        <f>'登録者'!B119</f>
        <v>KTC078</v>
      </c>
      <c r="S123" s="81" t="str">
        <f t="shared" si="5"/>
        <v>KTC078</v>
      </c>
      <c r="T123" s="7" t="str">
        <f>'登録者'!C119</f>
        <v>福　田　夏　進</v>
      </c>
      <c r="U123" t="str">
        <f t="shared" si="6"/>
        <v>福田夏進</v>
      </c>
      <c r="V123" t="str">
        <f t="shared" si="7"/>
        <v>福田夏進</v>
      </c>
    </row>
    <row r="124" spans="18:22" ht="13.5">
      <c r="R124" s="7" t="str">
        <f>'登録者'!B120</f>
        <v>KTC079</v>
      </c>
      <c r="S124" s="81" t="str">
        <f t="shared" si="5"/>
        <v>KTC079</v>
      </c>
      <c r="T124" s="7" t="str">
        <f>'登録者'!C120</f>
        <v>森　口　慈　幸</v>
      </c>
      <c r="U124" t="str">
        <f t="shared" si="6"/>
        <v>森口慈幸</v>
      </c>
      <c r="V124" t="str">
        <f t="shared" si="7"/>
        <v>森口慈幸</v>
      </c>
    </row>
    <row r="125" spans="18:22" ht="13.5">
      <c r="R125" s="7" t="str">
        <f>'登録者'!B121</f>
        <v>KTC080</v>
      </c>
      <c r="S125" s="81" t="str">
        <f t="shared" si="5"/>
        <v>KTC080</v>
      </c>
      <c r="T125" s="7" t="str">
        <f>'登録者'!C121</f>
        <v>成　田　琴　織</v>
      </c>
      <c r="U125" t="str">
        <f t="shared" si="6"/>
        <v>成田琴織</v>
      </c>
      <c r="V125" t="str">
        <f t="shared" si="7"/>
        <v>成田琴織</v>
      </c>
    </row>
    <row r="126" spans="18:22" ht="13.5">
      <c r="R126" s="7" t="str">
        <f>'登録者'!B122</f>
        <v>KTC081</v>
      </c>
      <c r="S126" s="81" t="str">
        <f t="shared" si="5"/>
        <v>KTC081</v>
      </c>
      <c r="T126" s="7" t="str">
        <f>'登録者'!C122</f>
        <v>成　田　崇　汰</v>
      </c>
      <c r="U126" t="str">
        <f t="shared" si="6"/>
        <v>成田崇汰</v>
      </c>
      <c r="V126" t="str">
        <f t="shared" si="7"/>
        <v>成田崇汰</v>
      </c>
    </row>
    <row r="127" spans="18:22" ht="13.5">
      <c r="R127" s="7" t="str">
        <f>'登録者'!B123</f>
        <v>KTC082</v>
      </c>
      <c r="S127" s="81" t="str">
        <f t="shared" si="5"/>
        <v>KTC082</v>
      </c>
      <c r="T127" s="7" t="str">
        <f>'登録者'!C123</f>
        <v>及　川　真　優</v>
      </c>
      <c r="U127" t="str">
        <f t="shared" si="6"/>
        <v>及川真優</v>
      </c>
      <c r="V127" t="str">
        <f t="shared" si="7"/>
        <v>及川真優</v>
      </c>
    </row>
    <row r="128" spans="18:22" ht="13.5">
      <c r="R128" s="7" t="str">
        <f>'登録者'!B124</f>
        <v>KTC083</v>
      </c>
      <c r="S128" s="81" t="str">
        <f t="shared" si="5"/>
        <v>KTC083</v>
      </c>
      <c r="T128" s="7" t="str">
        <f>'登録者'!C124</f>
        <v>中　山　璃　音</v>
      </c>
      <c r="U128" t="str">
        <f t="shared" si="6"/>
        <v>中山璃音</v>
      </c>
      <c r="V128" t="str">
        <f t="shared" si="7"/>
        <v>中山璃音</v>
      </c>
    </row>
    <row r="129" spans="18:22" ht="13.5">
      <c r="R129" s="7" t="str">
        <f>'登録者'!B125</f>
        <v>KTC084</v>
      </c>
      <c r="S129" s="81" t="str">
        <f t="shared" si="5"/>
        <v>KTC084</v>
      </c>
      <c r="T129" s="7" t="str">
        <f>'登録者'!C125</f>
        <v>石　谷　優　気</v>
      </c>
      <c r="U129" t="str">
        <f t="shared" si="6"/>
        <v>石谷優気</v>
      </c>
      <c r="V129" t="str">
        <f t="shared" si="7"/>
        <v>石谷優気</v>
      </c>
    </row>
    <row r="130" spans="18:22" ht="13.5">
      <c r="R130" s="7" t="str">
        <f>'登録者'!B126</f>
        <v>KGU003</v>
      </c>
      <c r="S130" s="81" t="str">
        <f t="shared" si="5"/>
        <v>KGU003</v>
      </c>
      <c r="T130" s="7" t="str">
        <f>'登録者'!C126</f>
        <v>山　本　悠　貴</v>
      </c>
      <c r="U130" t="str">
        <f t="shared" si="6"/>
        <v>山本悠貴</v>
      </c>
      <c r="V130" t="str">
        <f t="shared" si="7"/>
        <v>山本悠貴</v>
      </c>
    </row>
    <row r="131" spans="18:22" ht="13.5">
      <c r="R131" s="7" t="str">
        <f>'登録者'!B127</f>
        <v>KKU053</v>
      </c>
      <c r="S131" s="81" t="str">
        <f t="shared" si="5"/>
        <v>KKU053</v>
      </c>
      <c r="T131" s="7" t="str">
        <f>'登録者'!C127</f>
        <v>鳥　潟　秀　哉</v>
      </c>
      <c r="U131" t="str">
        <f t="shared" si="6"/>
        <v>鳥潟秀哉</v>
      </c>
      <c r="V131" t="str">
        <f t="shared" si="7"/>
        <v>鳥潟秀哉</v>
      </c>
    </row>
    <row r="132" spans="18:22" ht="13.5">
      <c r="R132" s="7" t="str">
        <f>'登録者'!B128</f>
        <v>KKU054</v>
      </c>
      <c r="S132" s="81" t="str">
        <f t="shared" si="5"/>
        <v>KKU054</v>
      </c>
      <c r="T132" s="7" t="str">
        <f>'登録者'!C128</f>
        <v>鳥　潟　美　生</v>
      </c>
      <c r="U132" t="str">
        <f t="shared" si="6"/>
        <v>鳥潟美生</v>
      </c>
      <c r="V132" t="str">
        <f t="shared" si="7"/>
        <v>鳥潟美生</v>
      </c>
    </row>
    <row r="133" spans="18:22" ht="13.5">
      <c r="R133" s="7" t="str">
        <f>'登録者'!B129</f>
        <v>KKU113</v>
      </c>
      <c r="S133" s="81" t="str">
        <f t="shared" si="5"/>
        <v>KKU113</v>
      </c>
      <c r="T133" s="7" t="str">
        <f>'登録者'!C129</f>
        <v>中　西　洋　介</v>
      </c>
      <c r="U133" t="str">
        <f t="shared" si="6"/>
        <v>中西洋介</v>
      </c>
      <c r="V133" t="str">
        <f t="shared" si="7"/>
        <v>中西洋介</v>
      </c>
    </row>
    <row r="134" spans="18:22" ht="13.5">
      <c r="R134" s="7" t="str">
        <f>'登録者'!B130</f>
        <v>KKU114</v>
      </c>
      <c r="S134" s="81" t="str">
        <f t="shared" si="5"/>
        <v>KKU114</v>
      </c>
      <c r="T134" s="7" t="str">
        <f>'登録者'!C130</f>
        <v>寺　沢　滉　起</v>
      </c>
      <c r="U134" t="str">
        <f t="shared" si="6"/>
        <v>寺沢滉起</v>
      </c>
      <c r="V134" t="str">
        <f t="shared" si="7"/>
        <v>寺沢滉起</v>
      </c>
    </row>
    <row r="135" spans="18:22" ht="13.5">
      <c r="R135" s="7" t="str">
        <f>'登録者'!B131</f>
        <v>KKU115</v>
      </c>
      <c r="S135" s="81" t="str">
        <f t="shared" si="5"/>
        <v>KKU115</v>
      </c>
      <c r="T135" s="7" t="str">
        <f>'登録者'!C131</f>
        <v>寺　西　健　悟</v>
      </c>
      <c r="U135" t="str">
        <f t="shared" si="6"/>
        <v>寺西健悟</v>
      </c>
      <c r="V135" t="str">
        <f t="shared" si="7"/>
        <v>寺西健悟</v>
      </c>
    </row>
    <row r="136" spans="18:22" ht="13.5">
      <c r="R136" s="7" t="str">
        <f>'登録者'!B132</f>
        <v>KKU118</v>
      </c>
      <c r="S136" s="81" t="str">
        <f aca="true" t="shared" si="8" ref="S136:S199">ASC(R136)</f>
        <v>KKU118</v>
      </c>
      <c r="T136" s="7" t="str">
        <f>'登録者'!C132</f>
        <v>中　西　智　也</v>
      </c>
      <c r="U136" t="str">
        <f aca="true" t="shared" si="9" ref="U136:U199">TRIM(SUBSTITUTE(T136,"　",""))</f>
        <v>中西智也</v>
      </c>
      <c r="V136" t="str">
        <f t="shared" si="7"/>
        <v>中西智也</v>
      </c>
    </row>
    <row r="137" spans="18:22" ht="13.5">
      <c r="R137" s="7" t="str">
        <f>'登録者'!B133</f>
        <v>KSU081</v>
      </c>
      <c r="S137" s="81" t="str">
        <f t="shared" si="8"/>
        <v>KSU081</v>
      </c>
      <c r="T137" s="7" t="str">
        <f>'登録者'!C133</f>
        <v>末　冨　千津子</v>
      </c>
      <c r="U137" t="str">
        <f t="shared" si="9"/>
        <v>末冨千津子</v>
      </c>
      <c r="V137" t="str">
        <f t="shared" si="7"/>
        <v>末冨千津子</v>
      </c>
    </row>
    <row r="138" spans="18:22" ht="13.5">
      <c r="R138" s="7" t="str">
        <f>'登録者'!B134</f>
        <v>KSU087</v>
      </c>
      <c r="S138" s="81" t="str">
        <f t="shared" si="8"/>
        <v>KSU087</v>
      </c>
      <c r="T138" s="7" t="str">
        <f>'登録者'!C134</f>
        <v>末　冨　靖　彦</v>
      </c>
      <c r="U138" t="str">
        <f t="shared" si="9"/>
        <v>末冨靖彦</v>
      </c>
      <c r="V138" t="str">
        <f t="shared" si="7"/>
        <v>末冨靖彦</v>
      </c>
    </row>
    <row r="139" spans="18:22" ht="13.5">
      <c r="R139" s="7" t="str">
        <f>'登録者'!B135</f>
        <v>KKU117</v>
      </c>
      <c r="S139" s="81" t="str">
        <f t="shared" si="8"/>
        <v>KKU117</v>
      </c>
      <c r="T139" s="7" t="str">
        <f>'登録者'!C135</f>
        <v>山　田　大　夢</v>
      </c>
      <c r="U139" t="str">
        <f t="shared" si="9"/>
        <v>山田大夢</v>
      </c>
      <c r="V139" t="str">
        <f t="shared" si="7"/>
        <v>山田大夢</v>
      </c>
    </row>
    <row r="140" spans="18:22" ht="13.5">
      <c r="R140" s="7" t="str">
        <f>'登録者'!B136</f>
        <v>KKU003</v>
      </c>
      <c r="S140" s="81" t="str">
        <f t="shared" si="8"/>
        <v>KKU003</v>
      </c>
      <c r="T140" s="7" t="str">
        <f>'登録者'!C136</f>
        <v>峰　岸　雄　三</v>
      </c>
      <c r="U140" t="str">
        <f t="shared" si="9"/>
        <v>峰岸雄三</v>
      </c>
      <c r="V140" t="str">
        <f t="shared" si="7"/>
        <v>峰岸雄三</v>
      </c>
    </row>
    <row r="141" spans="18:22" ht="13.5">
      <c r="R141" s="7" t="str">
        <f>'登録者'!B137</f>
        <v>KKU007</v>
      </c>
      <c r="S141" s="81" t="str">
        <f t="shared" si="8"/>
        <v>KKU007</v>
      </c>
      <c r="T141" s="7" t="str">
        <f>'登録者'!C137</f>
        <v>藤　田　一　郎</v>
      </c>
      <c r="U141" t="str">
        <f t="shared" si="9"/>
        <v>藤田一郎</v>
      </c>
      <c r="V141" t="str">
        <f t="shared" si="7"/>
        <v>藤田一郎</v>
      </c>
    </row>
    <row r="142" spans="18:22" ht="13.5">
      <c r="R142" s="7" t="str">
        <f>'登録者'!B138</f>
        <v>KKU017</v>
      </c>
      <c r="S142" s="81" t="str">
        <f t="shared" si="8"/>
        <v>KKU017</v>
      </c>
      <c r="T142" s="7" t="str">
        <f>'登録者'!C138</f>
        <v>高　村　真　悟</v>
      </c>
      <c r="U142" t="str">
        <f t="shared" si="9"/>
        <v>高村真悟</v>
      </c>
      <c r="V142" t="str">
        <f t="shared" si="7"/>
        <v>高村真悟</v>
      </c>
    </row>
    <row r="143" spans="18:22" ht="13.5">
      <c r="R143" s="7" t="str">
        <f>'登録者'!B139</f>
        <v>KKU026</v>
      </c>
      <c r="S143" s="81" t="str">
        <f t="shared" si="8"/>
        <v>KKU026</v>
      </c>
      <c r="T143" s="7" t="str">
        <f>'登録者'!C139</f>
        <v>小　泉　智　宏</v>
      </c>
      <c r="U143" t="str">
        <f t="shared" si="9"/>
        <v>小泉智宏</v>
      </c>
      <c r="V143" t="str">
        <f t="shared" si="7"/>
        <v>小泉智宏</v>
      </c>
    </row>
    <row r="144" spans="18:22" ht="13.5">
      <c r="R144" s="7" t="str">
        <f>'登録者'!B140</f>
        <v>KKU032</v>
      </c>
      <c r="S144" s="81" t="str">
        <f t="shared" si="8"/>
        <v>KKU032</v>
      </c>
      <c r="T144" s="7" t="str">
        <f>'登録者'!C140</f>
        <v>大久保　　　敦</v>
      </c>
      <c r="U144" t="str">
        <f t="shared" si="9"/>
        <v>大久保敦</v>
      </c>
      <c r="V144" t="str">
        <f t="shared" si="7"/>
        <v>大久保敦</v>
      </c>
    </row>
    <row r="145" spans="18:22" ht="13.5">
      <c r="R145" s="7" t="str">
        <f>'登録者'!B141</f>
        <v>KSU014</v>
      </c>
      <c r="S145" s="81" t="str">
        <f t="shared" si="8"/>
        <v>KSU014</v>
      </c>
      <c r="T145" s="7" t="str">
        <f>'登録者'!C141</f>
        <v>神　山　和　仁　</v>
      </c>
      <c r="U145" t="str">
        <f t="shared" si="9"/>
        <v>神山和仁</v>
      </c>
      <c r="V145" t="str">
        <f t="shared" si="7"/>
        <v>神山和仁</v>
      </c>
    </row>
    <row r="146" spans="18:22" ht="13.5">
      <c r="R146" s="7" t="str">
        <f>'登録者'!B142</f>
        <v>KSU003</v>
      </c>
      <c r="S146" s="81" t="str">
        <f t="shared" si="8"/>
        <v>KSU003</v>
      </c>
      <c r="T146" s="7" t="str">
        <f>'登録者'!C142</f>
        <v>大　高　奈津子</v>
      </c>
      <c r="U146" t="str">
        <f t="shared" si="9"/>
        <v>大高奈津子</v>
      </c>
      <c r="V146" t="str">
        <f t="shared" si="7"/>
        <v>大高奈津子</v>
      </c>
    </row>
    <row r="147" spans="18:22" ht="13.5">
      <c r="R147" s="7" t="str">
        <f>'登録者'!B143</f>
        <v>KSU011</v>
      </c>
      <c r="S147" s="81" t="str">
        <f t="shared" si="8"/>
        <v>KSU011</v>
      </c>
      <c r="T147" s="7" t="str">
        <f>'登録者'!C143</f>
        <v>前　田　良　子</v>
      </c>
      <c r="U147" t="str">
        <f t="shared" si="9"/>
        <v>前田良子</v>
      </c>
      <c r="V147" t="str">
        <f aca="true" t="shared" si="10" ref="V147:V210">TRIM(SUBSTITUTE(U147," ",""))</f>
        <v>前田良子</v>
      </c>
    </row>
    <row r="148" spans="18:22" ht="13.5">
      <c r="R148" s="7" t="str">
        <f>'登録者'!B144</f>
        <v>KSU013</v>
      </c>
      <c r="S148" s="81" t="str">
        <f t="shared" si="8"/>
        <v>KSU013</v>
      </c>
      <c r="T148" s="7" t="str">
        <f>'登録者'!C144</f>
        <v>神　山　尚　子</v>
      </c>
      <c r="U148" t="str">
        <f t="shared" si="9"/>
        <v>神山尚子</v>
      </c>
      <c r="V148" t="str">
        <f t="shared" si="10"/>
        <v>神山尚子</v>
      </c>
    </row>
    <row r="149" spans="18:22" ht="13.5">
      <c r="R149" s="7" t="str">
        <f>'登録者'!B145</f>
        <v>KSU071</v>
      </c>
      <c r="S149" s="81" t="str">
        <f t="shared" si="8"/>
        <v>KSU071</v>
      </c>
      <c r="T149" s="7" t="str">
        <f>'登録者'!C145</f>
        <v>舛　岡　孝太郎</v>
      </c>
      <c r="U149" t="str">
        <f t="shared" si="9"/>
        <v>舛岡孝太郎</v>
      </c>
      <c r="V149" t="str">
        <f t="shared" si="10"/>
        <v>舛岡孝太郎</v>
      </c>
    </row>
    <row r="150" spans="18:22" ht="13.5">
      <c r="R150" s="7" t="str">
        <f>'登録者'!B146</f>
        <v>KSU076</v>
      </c>
      <c r="S150" s="81" t="str">
        <f t="shared" si="8"/>
        <v>KSU076</v>
      </c>
      <c r="T150" s="7" t="str">
        <f>'登録者'!C146</f>
        <v>吉　田　美　麗</v>
      </c>
      <c r="U150" t="str">
        <f t="shared" si="9"/>
        <v>吉田美麗</v>
      </c>
      <c r="V150" t="str">
        <f t="shared" si="10"/>
        <v>吉田美麗</v>
      </c>
    </row>
    <row r="151" spans="18:22" ht="13.5">
      <c r="R151" s="7" t="str">
        <f>'登録者'!B147</f>
        <v>KSU078</v>
      </c>
      <c r="S151" s="81" t="str">
        <f t="shared" si="8"/>
        <v>KSU078</v>
      </c>
      <c r="T151" s="7" t="str">
        <f>'登録者'!C147</f>
        <v>廣　川　陽　土</v>
      </c>
      <c r="U151" t="str">
        <f t="shared" si="9"/>
        <v>廣川陽土</v>
      </c>
      <c r="V151" t="str">
        <f t="shared" si="10"/>
        <v>廣川陽土</v>
      </c>
    </row>
    <row r="152" spans="18:22" ht="13.5">
      <c r="R152" s="7" t="str">
        <f>'登録者'!B148</f>
        <v>KSU080</v>
      </c>
      <c r="S152" s="81" t="str">
        <f t="shared" si="8"/>
        <v>KSU080</v>
      </c>
      <c r="T152" s="7" t="str">
        <f>'登録者'!C148</f>
        <v>山　本　哲　司</v>
      </c>
      <c r="U152" t="str">
        <f t="shared" si="9"/>
        <v>山本哲司</v>
      </c>
      <c r="V152" t="str">
        <f t="shared" si="10"/>
        <v>山本哲司</v>
      </c>
    </row>
    <row r="153" spans="18:22" ht="13.5">
      <c r="R153" s="7" t="str">
        <f>'登録者'!B149</f>
        <v>KSU082</v>
      </c>
      <c r="S153" s="81" t="str">
        <f t="shared" si="8"/>
        <v>KSU082</v>
      </c>
      <c r="T153" s="7" t="str">
        <f>'登録者'!C149</f>
        <v>蝦　名　睦　美</v>
      </c>
      <c r="U153" t="str">
        <f t="shared" si="9"/>
        <v>蝦名睦美</v>
      </c>
      <c r="V153" t="str">
        <f t="shared" si="10"/>
        <v>蝦名睦美</v>
      </c>
    </row>
    <row r="154" spans="18:22" ht="13.5">
      <c r="R154" s="7" t="str">
        <f>'登録者'!B150</f>
        <v>KSU085</v>
      </c>
      <c r="S154" s="81" t="str">
        <f t="shared" si="8"/>
        <v>KSU085</v>
      </c>
      <c r="T154" s="7" t="str">
        <f>'登録者'!C150</f>
        <v>青　山　昂　生</v>
      </c>
      <c r="U154" t="str">
        <f t="shared" si="9"/>
        <v>青山昂生</v>
      </c>
      <c r="V154" t="str">
        <f t="shared" si="10"/>
        <v>青山昂生</v>
      </c>
    </row>
    <row r="155" spans="18:22" ht="13.5">
      <c r="R155" s="7" t="str">
        <f>'登録者'!B151</f>
        <v>KSU086</v>
      </c>
      <c r="S155" s="81" t="str">
        <f t="shared" si="8"/>
        <v>KSU086</v>
      </c>
      <c r="T155" s="7" t="str">
        <f>'登録者'!C151</f>
        <v>青　山　雅　也</v>
      </c>
      <c r="U155" t="str">
        <f t="shared" si="9"/>
        <v>青山雅也</v>
      </c>
      <c r="V155" t="str">
        <f t="shared" si="10"/>
        <v>青山雅也</v>
      </c>
    </row>
    <row r="156" spans="18:22" ht="13.5">
      <c r="R156" s="7" t="str">
        <f>'登録者'!B152</f>
        <v>KSU089</v>
      </c>
      <c r="S156" s="81" t="str">
        <f t="shared" si="8"/>
        <v>KSU089</v>
      </c>
      <c r="T156" s="7" t="str">
        <f>'登録者'!C152</f>
        <v>鷲　見　碧　空</v>
      </c>
      <c r="U156" t="str">
        <f t="shared" si="9"/>
        <v>鷲見碧空</v>
      </c>
      <c r="V156" t="str">
        <f t="shared" si="10"/>
        <v>鷲見碧空</v>
      </c>
    </row>
    <row r="157" spans="18:22" ht="13.5">
      <c r="R157" s="7" t="str">
        <f>'登録者'!B153</f>
        <v>KSU097</v>
      </c>
      <c r="S157" s="81" t="str">
        <f t="shared" si="8"/>
        <v>KSU097</v>
      </c>
      <c r="T157" s="7" t="str">
        <f>'登録者'!C153</f>
        <v>中　出　理　絵</v>
      </c>
      <c r="U157" t="str">
        <f t="shared" si="9"/>
        <v>中出理絵</v>
      </c>
      <c r="V157" t="str">
        <f t="shared" si="10"/>
        <v>中出理絵</v>
      </c>
    </row>
    <row r="158" spans="18:22" ht="13.5">
      <c r="R158" s="7" t="str">
        <f>'登録者'!B154</f>
        <v>KSU099</v>
      </c>
      <c r="S158" s="81" t="str">
        <f t="shared" si="8"/>
        <v>KSU099</v>
      </c>
      <c r="T158" s="7" t="str">
        <f>'登録者'!C154</f>
        <v>鷲　見　　　幸</v>
      </c>
      <c r="U158" t="str">
        <f t="shared" si="9"/>
        <v>鷲見幸</v>
      </c>
      <c r="V158" t="str">
        <f t="shared" si="10"/>
        <v>鷲見幸</v>
      </c>
    </row>
    <row r="159" spans="18:22" ht="13.5">
      <c r="R159" s="7" t="str">
        <f>'登録者'!B155</f>
        <v>KSU101</v>
      </c>
      <c r="S159" s="81" t="str">
        <f t="shared" si="8"/>
        <v>KSU101</v>
      </c>
      <c r="T159" s="7" t="str">
        <f>'登録者'!C155</f>
        <v>後　藤　実　愛</v>
      </c>
      <c r="U159" t="str">
        <f t="shared" si="9"/>
        <v>後藤実愛</v>
      </c>
      <c r="V159" t="str">
        <f t="shared" si="10"/>
        <v>後藤実愛</v>
      </c>
    </row>
    <row r="160" spans="18:22" ht="13.5">
      <c r="R160" s="7" t="str">
        <f>'登録者'!B156</f>
        <v>KSU102</v>
      </c>
      <c r="S160" s="81" t="str">
        <f t="shared" si="8"/>
        <v>KSU102</v>
      </c>
      <c r="T160" s="7" t="str">
        <f>'登録者'!C156</f>
        <v>中　出　聖　菜</v>
      </c>
      <c r="U160" t="str">
        <f t="shared" si="9"/>
        <v>中出聖菜</v>
      </c>
      <c r="V160" t="str">
        <f t="shared" si="10"/>
        <v>中出聖菜</v>
      </c>
    </row>
    <row r="161" spans="18:22" ht="13.5">
      <c r="R161" s="7" t="str">
        <f>'登録者'!B157</f>
        <v>KSU104</v>
      </c>
      <c r="S161" s="81" t="str">
        <f t="shared" si="8"/>
        <v>KSU104</v>
      </c>
      <c r="T161" s="7" t="str">
        <f>'登録者'!C157</f>
        <v>武　田　　　翼</v>
      </c>
      <c r="U161" t="str">
        <f t="shared" si="9"/>
        <v>武田翼</v>
      </c>
      <c r="V161" t="str">
        <f t="shared" si="10"/>
        <v>武田翼</v>
      </c>
    </row>
    <row r="162" spans="18:22" ht="13.5">
      <c r="R162" s="7" t="str">
        <f>'登録者'!B158</f>
        <v>KSU105</v>
      </c>
      <c r="S162" s="81" t="str">
        <f t="shared" si="8"/>
        <v>KSU105</v>
      </c>
      <c r="T162" s="7" t="str">
        <f>'登録者'!C158</f>
        <v>中　野　翠　藍</v>
      </c>
      <c r="U162" t="str">
        <f t="shared" si="9"/>
        <v>中野翠藍</v>
      </c>
      <c r="V162" t="str">
        <f t="shared" si="10"/>
        <v>中野翠藍</v>
      </c>
    </row>
    <row r="163" spans="18:22" ht="13.5">
      <c r="R163" s="7" t="str">
        <f>'登録者'!B159</f>
        <v>KSU106</v>
      </c>
      <c r="S163" s="81" t="str">
        <f t="shared" si="8"/>
        <v>KSU106</v>
      </c>
      <c r="T163" s="7" t="str">
        <f>'登録者'!C159</f>
        <v>中　野　悠　緋</v>
      </c>
      <c r="U163" t="str">
        <f t="shared" si="9"/>
        <v>中野悠緋</v>
      </c>
      <c r="V163" t="str">
        <f t="shared" si="10"/>
        <v>中野悠緋</v>
      </c>
    </row>
    <row r="164" spans="18:22" ht="13.5">
      <c r="R164" s="7" t="str">
        <f>'登録者'!B160</f>
        <v>KSU107</v>
      </c>
      <c r="S164" s="81" t="str">
        <f t="shared" si="8"/>
        <v>KSU107</v>
      </c>
      <c r="T164" s="7" t="str">
        <f>'登録者'!C160</f>
        <v>高　橋　輝　良</v>
      </c>
      <c r="U164" t="str">
        <f t="shared" si="9"/>
        <v>高橋輝良</v>
      </c>
      <c r="V164" t="str">
        <f t="shared" si="10"/>
        <v>高橋輝良</v>
      </c>
    </row>
    <row r="165" spans="18:22" ht="13.5">
      <c r="R165" s="7" t="str">
        <f>'登録者'!B161</f>
        <v>KSU108</v>
      </c>
      <c r="S165" s="81" t="str">
        <f t="shared" si="8"/>
        <v>KSU108</v>
      </c>
      <c r="T165" s="7" t="str">
        <f>'登録者'!C161</f>
        <v>西　脇　　　豊</v>
      </c>
      <c r="U165" t="str">
        <f t="shared" si="9"/>
        <v>西脇豊</v>
      </c>
      <c r="V165" t="str">
        <f t="shared" si="10"/>
        <v>西脇豊</v>
      </c>
    </row>
    <row r="166" spans="18:22" ht="13.5">
      <c r="R166" s="7" t="str">
        <f>'登録者'!B162</f>
        <v>KTS001</v>
      </c>
      <c r="S166" s="81" t="str">
        <f t="shared" si="8"/>
        <v>KTS001</v>
      </c>
      <c r="T166" s="7" t="str">
        <f>'登録者'!C162</f>
        <v>黒　田　　　渉</v>
      </c>
      <c r="U166" t="str">
        <f t="shared" si="9"/>
        <v>黒田渉</v>
      </c>
      <c r="V166" t="str">
        <f t="shared" si="10"/>
        <v>黒田渉</v>
      </c>
    </row>
    <row r="167" spans="18:22" ht="13.5">
      <c r="R167" s="7" t="str">
        <f>'登録者'!B163</f>
        <v>KTS002</v>
      </c>
      <c r="S167" s="81" t="str">
        <f t="shared" si="8"/>
        <v>KTS002</v>
      </c>
      <c r="T167" s="7" t="str">
        <f>'登録者'!C163</f>
        <v>山　本　敏　昌</v>
      </c>
      <c r="U167" t="str">
        <f t="shared" si="9"/>
        <v>山本敏昌</v>
      </c>
      <c r="V167" t="str">
        <f t="shared" si="10"/>
        <v>山本敏昌</v>
      </c>
    </row>
    <row r="168" spans="18:22" ht="13.5">
      <c r="R168" s="7" t="str">
        <f>'登録者'!B164</f>
        <v>KTS005</v>
      </c>
      <c r="S168" s="81" t="str">
        <f t="shared" si="8"/>
        <v>KTS005</v>
      </c>
      <c r="T168" s="7" t="str">
        <f>'登録者'!C164</f>
        <v>巴　　　亜　弓</v>
      </c>
      <c r="U168" t="str">
        <f t="shared" si="9"/>
        <v>巴亜弓</v>
      </c>
      <c r="V168" t="str">
        <f t="shared" si="10"/>
        <v>巴亜弓</v>
      </c>
    </row>
    <row r="169" spans="18:22" ht="13.5">
      <c r="R169" s="7" t="str">
        <f>'登録者'!B165</f>
        <v>KTS033</v>
      </c>
      <c r="S169" s="81" t="str">
        <f t="shared" si="8"/>
        <v>KTS033</v>
      </c>
      <c r="T169" s="7" t="str">
        <f>'登録者'!C165</f>
        <v>柏　葉　幸　音</v>
      </c>
      <c r="U169" t="str">
        <f t="shared" si="9"/>
        <v>柏葉幸音</v>
      </c>
      <c r="V169" t="str">
        <f t="shared" si="10"/>
        <v>柏葉幸音</v>
      </c>
    </row>
    <row r="170" spans="18:22" ht="13.5">
      <c r="R170" s="7" t="str">
        <f>'登録者'!B166</f>
        <v>KTS035</v>
      </c>
      <c r="S170" s="81" t="str">
        <f t="shared" si="8"/>
        <v>KTS035</v>
      </c>
      <c r="T170" s="7" t="str">
        <f>'登録者'!C166</f>
        <v>兼　平　陽　季</v>
      </c>
      <c r="U170" t="str">
        <f t="shared" si="9"/>
        <v>兼平陽季</v>
      </c>
      <c r="V170" t="str">
        <f t="shared" si="10"/>
        <v>兼平陽季</v>
      </c>
    </row>
    <row r="171" spans="18:22" ht="13.5">
      <c r="R171" s="7" t="str">
        <f>'登録者'!B167</f>
        <v>KTS036</v>
      </c>
      <c r="S171" s="81" t="str">
        <f t="shared" si="8"/>
        <v>KTS036</v>
      </c>
      <c r="T171" s="7" t="str">
        <f>'登録者'!C167</f>
        <v>山　本　夏　未</v>
      </c>
      <c r="U171" t="str">
        <f t="shared" si="9"/>
        <v>山本夏未</v>
      </c>
      <c r="V171" t="str">
        <f t="shared" si="10"/>
        <v>山本夏未</v>
      </c>
    </row>
    <row r="172" spans="18:22" ht="13.5">
      <c r="R172" s="7" t="str">
        <f>'登録者'!B168</f>
        <v>KTS037</v>
      </c>
      <c r="S172" s="81" t="str">
        <f t="shared" si="8"/>
        <v>KTS037</v>
      </c>
      <c r="T172" s="7" t="str">
        <f>'登録者'!C168</f>
        <v>渡　辺　　　郷</v>
      </c>
      <c r="U172" t="str">
        <f t="shared" si="9"/>
        <v>渡辺郷</v>
      </c>
      <c r="V172" t="str">
        <f t="shared" si="10"/>
        <v>渡辺郷</v>
      </c>
    </row>
    <row r="173" spans="18:22" ht="13.5">
      <c r="R173" s="7" t="str">
        <f>'登録者'!B169</f>
        <v>KKU027</v>
      </c>
      <c r="S173" s="81" t="str">
        <f t="shared" si="8"/>
        <v>KKU027</v>
      </c>
      <c r="T173" s="7" t="str">
        <f>'登録者'!C169</f>
        <v>泉　　　陽　介</v>
      </c>
      <c r="U173" t="str">
        <f t="shared" si="9"/>
        <v>泉陽介</v>
      </c>
      <c r="V173" t="str">
        <f t="shared" si="10"/>
        <v>泉陽介</v>
      </c>
    </row>
    <row r="174" spans="18:22" ht="13.5">
      <c r="R174" s="7" t="str">
        <f>'登録者'!B170</f>
        <v>KTS023</v>
      </c>
      <c r="S174" s="81" t="str">
        <f t="shared" si="8"/>
        <v>KTS023</v>
      </c>
      <c r="T174" s="7" t="str">
        <f>'登録者'!C170</f>
        <v>乃　村　朋紀花</v>
      </c>
      <c r="U174" t="str">
        <f t="shared" si="9"/>
        <v>乃村朋紀花</v>
      </c>
      <c r="V174" t="str">
        <f t="shared" si="10"/>
        <v>乃村朋紀花</v>
      </c>
    </row>
    <row r="175" spans="18:22" ht="13.5">
      <c r="R175" s="7" t="str">
        <f>'登録者'!B171</f>
        <v>EKS001</v>
      </c>
      <c r="S175" s="81" t="str">
        <f t="shared" si="8"/>
        <v>EKS001</v>
      </c>
      <c r="T175" s="7" t="str">
        <f>'登録者'!C171</f>
        <v>佐　藤　憲　敏</v>
      </c>
      <c r="U175" t="str">
        <f t="shared" si="9"/>
        <v>佐藤憲敏</v>
      </c>
      <c r="V175" t="str">
        <f t="shared" si="10"/>
        <v>佐藤憲敏</v>
      </c>
    </row>
    <row r="176" spans="18:22" ht="13.5">
      <c r="R176" s="7" t="str">
        <f>'登録者'!B172</f>
        <v>EKS005</v>
      </c>
      <c r="S176" s="81" t="str">
        <f t="shared" si="8"/>
        <v>EKS005</v>
      </c>
      <c r="T176" s="7" t="str">
        <f>'登録者'!C172</f>
        <v>熊　山　幸　子</v>
      </c>
      <c r="U176" t="str">
        <f t="shared" si="9"/>
        <v>熊山幸子</v>
      </c>
      <c r="V176" t="str">
        <f t="shared" si="10"/>
        <v>熊山幸子</v>
      </c>
    </row>
    <row r="177" spans="18:22" ht="13.5">
      <c r="R177" s="7" t="str">
        <f>'登録者'!B173</f>
        <v>EKS007</v>
      </c>
      <c r="S177" s="81" t="str">
        <f t="shared" si="8"/>
        <v>EKS007</v>
      </c>
      <c r="T177" s="7" t="str">
        <f>'登録者'!C173</f>
        <v>籾　山　彩　子</v>
      </c>
      <c r="U177" t="str">
        <f t="shared" si="9"/>
        <v>籾山彩子</v>
      </c>
      <c r="V177" t="str">
        <f t="shared" si="10"/>
        <v>籾山彩子</v>
      </c>
    </row>
    <row r="178" spans="18:22" ht="13.5">
      <c r="R178" s="7" t="str">
        <f>'登録者'!B174</f>
        <v>EKS059</v>
      </c>
      <c r="S178" s="81" t="str">
        <f t="shared" si="8"/>
        <v>EKS059</v>
      </c>
      <c r="T178" s="7" t="str">
        <f>'登録者'!C174</f>
        <v>長　村　剛　希</v>
      </c>
      <c r="U178" t="str">
        <f t="shared" si="9"/>
        <v>長村剛希</v>
      </c>
      <c r="V178" t="str">
        <f t="shared" si="10"/>
        <v>長村剛希</v>
      </c>
    </row>
    <row r="179" spans="18:22" ht="13.5">
      <c r="R179" s="7" t="str">
        <f>'登録者'!B175</f>
        <v>EKS060</v>
      </c>
      <c r="S179" s="81" t="str">
        <f t="shared" si="8"/>
        <v>EKS060</v>
      </c>
      <c r="T179" s="7" t="str">
        <f>'登録者'!C175</f>
        <v>佐　口　　　凪</v>
      </c>
      <c r="U179" t="str">
        <f t="shared" si="9"/>
        <v>佐口凪</v>
      </c>
      <c r="V179" t="str">
        <f t="shared" si="10"/>
        <v>佐口凪</v>
      </c>
    </row>
    <row r="180" spans="18:22" ht="13.5">
      <c r="R180" s="7" t="str">
        <f>'登録者'!B176</f>
        <v>EKS062</v>
      </c>
      <c r="S180" s="81" t="str">
        <f t="shared" si="8"/>
        <v>EKS062</v>
      </c>
      <c r="T180" s="7" t="str">
        <f>'登録者'!C176</f>
        <v>天　野　瑞　歩</v>
      </c>
      <c r="U180" t="str">
        <f t="shared" si="9"/>
        <v>天野瑞歩</v>
      </c>
      <c r="V180" t="str">
        <f t="shared" si="10"/>
        <v>天野瑞歩</v>
      </c>
    </row>
    <row r="181" spans="18:22" ht="13.5">
      <c r="R181" s="7" t="str">
        <f>'登録者'!B177</f>
        <v>EKS063</v>
      </c>
      <c r="S181" s="81" t="str">
        <f t="shared" si="8"/>
        <v>EKS063</v>
      </c>
      <c r="T181" s="7" t="str">
        <f>'登録者'!C177</f>
        <v>柳　谷　羽　奏</v>
      </c>
      <c r="U181" t="str">
        <f t="shared" si="9"/>
        <v>柳谷羽奏</v>
      </c>
      <c r="V181" t="str">
        <f t="shared" si="10"/>
        <v>柳谷羽奏</v>
      </c>
    </row>
    <row r="182" spans="18:22" ht="13.5">
      <c r="R182" s="7" t="str">
        <f>'登録者'!B178</f>
        <v>EKS064</v>
      </c>
      <c r="S182" s="81" t="str">
        <f t="shared" si="8"/>
        <v>EKS064</v>
      </c>
      <c r="T182" s="7" t="str">
        <f>'登録者'!C178</f>
        <v>柳　谷　匠　飛</v>
      </c>
      <c r="U182" t="str">
        <f t="shared" si="9"/>
        <v>柳谷匠飛</v>
      </c>
      <c r="V182" t="str">
        <f t="shared" si="10"/>
        <v>柳谷匠飛</v>
      </c>
    </row>
    <row r="183" spans="18:22" ht="13.5">
      <c r="R183" s="7" t="str">
        <f>'登録者'!B179</f>
        <v>EOC005</v>
      </c>
      <c r="S183" s="81" t="str">
        <f t="shared" si="8"/>
        <v>EOC005</v>
      </c>
      <c r="T183" s="7" t="str">
        <f>'登録者'!C179</f>
        <v>河　江　蒼　生</v>
      </c>
      <c r="U183" t="str">
        <f t="shared" si="9"/>
        <v>河江蒼生</v>
      </c>
      <c r="V183" t="str">
        <f t="shared" si="10"/>
        <v>河江蒼生</v>
      </c>
    </row>
    <row r="184" spans="18:22" ht="13.5">
      <c r="R184" s="7" t="str">
        <f>'登録者'!B180</f>
        <v>EAK059</v>
      </c>
      <c r="S184" s="81" t="str">
        <f t="shared" si="8"/>
        <v>EAK059</v>
      </c>
      <c r="T184" s="7" t="str">
        <f>'登録者'!C180</f>
        <v>山　崎　凌　大</v>
      </c>
      <c r="U184" t="str">
        <f t="shared" si="9"/>
        <v>山崎凌大</v>
      </c>
      <c r="V184" t="str">
        <f t="shared" si="10"/>
        <v>山崎凌大</v>
      </c>
    </row>
    <row r="185" spans="18:22" ht="13.5">
      <c r="R185" s="7" t="str">
        <f>'登録者'!B181</f>
        <v>EAK060</v>
      </c>
      <c r="S185" s="81" t="str">
        <f t="shared" si="8"/>
        <v>EAK060</v>
      </c>
      <c r="T185" s="7" t="str">
        <f>'登録者'!C181</f>
        <v>平　木　　　塁</v>
      </c>
      <c r="U185" t="str">
        <f t="shared" si="9"/>
        <v>平木塁</v>
      </c>
      <c r="V185" t="str">
        <f t="shared" si="10"/>
        <v>平木塁</v>
      </c>
    </row>
    <row r="186" spans="18:22" ht="13.5">
      <c r="R186" s="7" t="str">
        <f>'登録者'!B182</f>
        <v>EAK062</v>
      </c>
      <c r="S186" s="81" t="str">
        <f t="shared" si="8"/>
        <v>EAK062</v>
      </c>
      <c r="T186" s="7" t="str">
        <f>'登録者'!C182</f>
        <v>権　隨　洸　矢</v>
      </c>
      <c r="U186" t="str">
        <f t="shared" si="9"/>
        <v>権隨洸矢</v>
      </c>
      <c r="V186" t="str">
        <f t="shared" si="10"/>
        <v>権隨洸矢</v>
      </c>
    </row>
    <row r="187" spans="18:22" ht="13.5">
      <c r="R187" s="7" t="str">
        <f>'登録者'!B183</f>
        <v>EAK063</v>
      </c>
      <c r="S187" s="81" t="str">
        <f t="shared" si="8"/>
        <v>EAK063</v>
      </c>
      <c r="T187" s="7" t="str">
        <f>'登録者'!C183</f>
        <v>館　岡　将　平</v>
      </c>
      <c r="U187" t="str">
        <f t="shared" si="9"/>
        <v>館岡将平</v>
      </c>
      <c r="V187" t="str">
        <f t="shared" si="10"/>
        <v>館岡将平</v>
      </c>
    </row>
    <row r="188" spans="18:22" ht="13.5">
      <c r="R188" s="7" t="str">
        <f>'登録者'!B184</f>
        <v>EAK072</v>
      </c>
      <c r="S188" s="81" t="str">
        <f t="shared" si="8"/>
        <v>EAK072</v>
      </c>
      <c r="T188" s="7" t="str">
        <f>'登録者'!C184</f>
        <v>権　隨　かりん</v>
      </c>
      <c r="U188" t="str">
        <f t="shared" si="9"/>
        <v>権隨かりん</v>
      </c>
      <c r="V188" t="str">
        <f t="shared" si="10"/>
        <v>権隨かりん</v>
      </c>
    </row>
    <row r="189" spans="18:22" ht="13.5">
      <c r="R189" s="7" t="str">
        <f>'登録者'!B185</f>
        <v>EAK036</v>
      </c>
      <c r="S189" s="81" t="str">
        <f t="shared" si="8"/>
        <v>EAK036</v>
      </c>
      <c r="T189" s="7" t="str">
        <f>'登録者'!C185</f>
        <v>山　崎　凌　空</v>
      </c>
      <c r="U189" t="str">
        <f t="shared" si="9"/>
        <v>山崎凌空</v>
      </c>
      <c r="V189" t="str">
        <f t="shared" si="10"/>
        <v>山崎凌空</v>
      </c>
    </row>
    <row r="190" spans="18:22" ht="13.5">
      <c r="R190" s="7" t="str">
        <f>'登録者'!B186</f>
        <v>EAK077</v>
      </c>
      <c r="S190" s="81" t="str">
        <f t="shared" si="8"/>
        <v>EAK077</v>
      </c>
      <c r="T190" s="7" t="str">
        <f>'登録者'!C186</f>
        <v>伊　藤　　　凛</v>
      </c>
      <c r="U190" t="str">
        <f t="shared" si="9"/>
        <v>伊藤凛</v>
      </c>
      <c r="V190" t="str">
        <f t="shared" si="10"/>
        <v>伊藤凛</v>
      </c>
    </row>
    <row r="191" spans="18:22" ht="13.5">
      <c r="R191" s="7" t="str">
        <f>'登録者'!B187</f>
        <v>EAK079</v>
      </c>
      <c r="S191" s="81" t="str">
        <f t="shared" si="8"/>
        <v>EAK079</v>
      </c>
      <c r="T191" s="7" t="str">
        <f>'登録者'!C187</f>
        <v>白　戸　倖　冬</v>
      </c>
      <c r="U191" t="str">
        <f t="shared" si="9"/>
        <v>白戸倖冬</v>
      </c>
      <c r="V191" t="str">
        <f t="shared" si="10"/>
        <v>白戸倖冬</v>
      </c>
    </row>
    <row r="192" spans="18:22" ht="13.5">
      <c r="R192" s="7" t="str">
        <f>'登録者'!B188</f>
        <v>EAK080</v>
      </c>
      <c r="S192" s="81" t="str">
        <f t="shared" si="8"/>
        <v>EAK080</v>
      </c>
      <c r="T192" s="7" t="str">
        <f>'登録者'!C188</f>
        <v>白　戸　風　季</v>
      </c>
      <c r="U192" t="str">
        <f t="shared" si="9"/>
        <v>白戸風季</v>
      </c>
      <c r="V192" t="str">
        <f t="shared" si="10"/>
        <v>白戸風季</v>
      </c>
    </row>
    <row r="193" spans="18:22" ht="13.5">
      <c r="R193" s="7" t="str">
        <f>'登録者'!B189</f>
        <v>EKS008</v>
      </c>
      <c r="S193" s="81" t="str">
        <f t="shared" si="8"/>
        <v>EKS008</v>
      </c>
      <c r="T193" s="7" t="str">
        <f>'登録者'!C189</f>
        <v>高　橋　和　馬</v>
      </c>
      <c r="U193" t="str">
        <f t="shared" si="9"/>
        <v>高橋和馬</v>
      </c>
      <c r="V193" t="str">
        <f t="shared" si="10"/>
        <v>高橋和馬</v>
      </c>
    </row>
    <row r="194" spans="18:22" ht="13.5">
      <c r="R194" s="7" t="str">
        <f>'登録者'!B190</f>
        <v>EKS046</v>
      </c>
      <c r="S194" s="81" t="str">
        <f t="shared" si="8"/>
        <v>EKS046</v>
      </c>
      <c r="T194" s="7" t="str">
        <f>'登録者'!C190</f>
        <v>髙　橋　希　星</v>
      </c>
      <c r="U194" t="str">
        <f t="shared" si="9"/>
        <v>髙橋希星</v>
      </c>
      <c r="V194" t="str">
        <f t="shared" si="10"/>
        <v>髙橋希星</v>
      </c>
    </row>
    <row r="195" spans="18:22" ht="13.5">
      <c r="R195" s="7" t="str">
        <f>'登録者'!B191</f>
        <v>ENK008</v>
      </c>
      <c r="S195" s="81" t="str">
        <f t="shared" si="8"/>
        <v>ENK008</v>
      </c>
      <c r="T195" s="7" t="str">
        <f>'登録者'!C191</f>
        <v>楳　田　凌　玄</v>
      </c>
      <c r="U195" t="str">
        <f t="shared" si="9"/>
        <v>楳田凌玄</v>
      </c>
      <c r="V195" t="str">
        <f t="shared" si="10"/>
        <v>楳田凌玄</v>
      </c>
    </row>
    <row r="196" spans="18:22" ht="13.5">
      <c r="R196" s="7" t="str">
        <f>'登録者'!B192</f>
        <v>EAK014</v>
      </c>
      <c r="S196" s="81" t="str">
        <f t="shared" si="8"/>
        <v>EAK014</v>
      </c>
      <c r="T196" s="7" t="str">
        <f>'登録者'!C192</f>
        <v>久保田　有枝曳</v>
      </c>
      <c r="U196" t="str">
        <f t="shared" si="9"/>
        <v>久保田有枝曳</v>
      </c>
      <c r="V196" t="str">
        <f t="shared" si="10"/>
        <v>久保田有枝曳</v>
      </c>
    </row>
    <row r="197" spans="18:22" ht="13.5">
      <c r="R197" s="7" t="str">
        <f>'登録者'!B193</f>
        <v>EAK081</v>
      </c>
      <c r="S197" s="81" t="str">
        <f t="shared" si="8"/>
        <v>EAK081</v>
      </c>
      <c r="T197" s="7" t="str">
        <f>'登録者'!C193</f>
        <v>齋　藤　り　の</v>
      </c>
      <c r="U197" t="str">
        <f t="shared" si="9"/>
        <v>齋藤りの</v>
      </c>
      <c r="V197" t="str">
        <f t="shared" si="10"/>
        <v>齋藤りの</v>
      </c>
    </row>
    <row r="198" spans="18:22" ht="13.5">
      <c r="R198" s="7" t="str">
        <f>'登録者'!B194</f>
        <v>EAK082</v>
      </c>
      <c r="S198" s="81" t="str">
        <f t="shared" si="8"/>
        <v>EAK082</v>
      </c>
      <c r="T198" s="7" t="str">
        <f>'登録者'!C194</f>
        <v>鈴　木　惇　也</v>
      </c>
      <c r="U198" t="str">
        <f t="shared" si="9"/>
        <v>鈴木惇也</v>
      </c>
      <c r="V198" t="str">
        <f t="shared" si="10"/>
        <v>鈴木惇也</v>
      </c>
    </row>
    <row r="199" spans="18:22" ht="13.5">
      <c r="R199" s="7" t="str">
        <f>'登録者'!B195</f>
        <v>EKS002</v>
      </c>
      <c r="S199" s="81" t="str">
        <f t="shared" si="8"/>
        <v>EKS002</v>
      </c>
      <c r="T199" s="7" t="str">
        <f>'登録者'!C195</f>
        <v>中　野　義　弘</v>
      </c>
      <c r="U199" t="str">
        <f t="shared" si="9"/>
        <v>中野義弘</v>
      </c>
      <c r="V199" t="str">
        <f t="shared" si="10"/>
        <v>中野義弘</v>
      </c>
    </row>
    <row r="200" spans="18:22" ht="13.5">
      <c r="R200" s="7" t="str">
        <f>'登録者'!B196</f>
        <v>ENK020</v>
      </c>
      <c r="S200" s="81" t="str">
        <f aca="true" t="shared" si="11" ref="S200:S263">ASC(R200)</f>
        <v>ENK020</v>
      </c>
      <c r="T200" s="7" t="str">
        <f>'登録者'!C196</f>
        <v>石　川　桃　衣</v>
      </c>
      <c r="U200" t="str">
        <f aca="true" t="shared" si="12" ref="U200:U263">TRIM(SUBSTITUTE(T200,"　",""))</f>
        <v>石川桃衣</v>
      </c>
      <c r="V200" t="str">
        <f t="shared" si="10"/>
        <v>石川桃衣</v>
      </c>
    </row>
    <row r="201" spans="18:22" ht="13.5">
      <c r="R201" s="7" t="str">
        <f>'登録者'!B197</f>
        <v>ENK021</v>
      </c>
      <c r="S201" s="81" t="str">
        <f t="shared" si="11"/>
        <v>ENK021</v>
      </c>
      <c r="T201" s="7" t="str">
        <f>'登録者'!C197</f>
        <v>倉　地　咲　恵</v>
      </c>
      <c r="U201" t="str">
        <f t="shared" si="12"/>
        <v>倉地咲恵</v>
      </c>
      <c r="V201" t="str">
        <f t="shared" si="10"/>
        <v>倉地咲恵</v>
      </c>
    </row>
    <row r="202" spans="18:22" ht="13.5">
      <c r="R202" s="7" t="str">
        <f>'登録者'!B198</f>
        <v>ENK022</v>
      </c>
      <c r="S202" s="81" t="str">
        <f t="shared" si="11"/>
        <v>ENK022</v>
      </c>
      <c r="T202" s="7" t="str">
        <f>'登録者'!C198</f>
        <v>竹　内　う　み</v>
      </c>
      <c r="U202" t="str">
        <f t="shared" si="12"/>
        <v>竹内うみ</v>
      </c>
      <c r="V202" t="str">
        <f t="shared" si="10"/>
        <v>竹内うみ</v>
      </c>
    </row>
    <row r="203" spans="18:22" ht="13.5">
      <c r="R203" s="7" t="str">
        <f>'登録者'!B199</f>
        <v>ENK023</v>
      </c>
      <c r="S203" s="81" t="str">
        <f t="shared" si="11"/>
        <v>ENK023</v>
      </c>
      <c r="T203" s="7" t="str">
        <f>'登録者'!C199</f>
        <v>澁　谷　心　音</v>
      </c>
      <c r="U203" t="str">
        <f t="shared" si="12"/>
        <v>澁谷心音</v>
      </c>
      <c r="V203" t="str">
        <f t="shared" si="10"/>
        <v>澁谷心音</v>
      </c>
    </row>
    <row r="204" spans="18:22" ht="13.5">
      <c r="R204" s="7" t="str">
        <f>'登録者'!B200</f>
        <v>ENK024</v>
      </c>
      <c r="S204" s="81" t="str">
        <f t="shared" si="11"/>
        <v>ENK024</v>
      </c>
      <c r="T204" s="7" t="str">
        <f>'登録者'!C200</f>
        <v>倉　地　圭　吾</v>
      </c>
      <c r="U204" t="str">
        <f t="shared" si="12"/>
        <v>倉地圭吾</v>
      </c>
      <c r="V204" t="str">
        <f t="shared" si="10"/>
        <v>倉地圭吾</v>
      </c>
    </row>
    <row r="205" spans="18:22" ht="13.5">
      <c r="R205" s="7" t="str">
        <f>'登録者'!B201</f>
        <v>EKA011</v>
      </c>
      <c r="S205" s="81" t="str">
        <f t="shared" si="11"/>
        <v>EKA011</v>
      </c>
      <c r="T205" s="7" t="str">
        <f>'登録者'!C201</f>
        <v>山　崎　純　子</v>
      </c>
      <c r="U205" t="str">
        <f t="shared" si="12"/>
        <v>山崎純子</v>
      </c>
      <c r="V205" t="str">
        <f t="shared" si="10"/>
        <v>山崎純子</v>
      </c>
    </row>
    <row r="206" spans="18:22" ht="13.5">
      <c r="R206" s="7" t="str">
        <f>'登録者'!B202</f>
        <v>EKA015</v>
      </c>
      <c r="S206" s="81" t="str">
        <f t="shared" si="11"/>
        <v>EKA015</v>
      </c>
      <c r="T206" s="7" t="str">
        <f>'登録者'!C202</f>
        <v>盛　岡　孝　道</v>
      </c>
      <c r="U206" t="str">
        <f t="shared" si="12"/>
        <v>盛岡孝道</v>
      </c>
      <c r="V206" t="str">
        <f t="shared" si="10"/>
        <v>盛岡孝道</v>
      </c>
    </row>
    <row r="207" spans="18:22" ht="13.5">
      <c r="R207" s="7" t="str">
        <f>'登録者'!B203</f>
        <v>EKA019</v>
      </c>
      <c r="S207" s="81" t="str">
        <f t="shared" si="11"/>
        <v>EKA019</v>
      </c>
      <c r="T207" s="7" t="str">
        <f>'登録者'!C203</f>
        <v>佐々木　大　剛</v>
      </c>
      <c r="U207" t="str">
        <f t="shared" si="12"/>
        <v>佐々木大剛</v>
      </c>
      <c r="V207" t="str">
        <f t="shared" si="10"/>
        <v>佐々木大剛</v>
      </c>
    </row>
    <row r="208" spans="18:22" ht="13.5">
      <c r="R208" s="7" t="str">
        <f>'登録者'!B204</f>
        <v>EKA021</v>
      </c>
      <c r="S208" s="81" t="str">
        <f t="shared" si="11"/>
        <v>EKA021</v>
      </c>
      <c r="T208" s="7" t="str">
        <f>'登録者'!C204</f>
        <v>山　口　光　信</v>
      </c>
      <c r="U208" t="str">
        <f t="shared" si="12"/>
        <v>山口光信</v>
      </c>
      <c r="V208" t="str">
        <f t="shared" si="10"/>
        <v>山口光信</v>
      </c>
    </row>
    <row r="209" spans="18:22" ht="13.5">
      <c r="R209" s="7" t="str">
        <f>'登録者'!B205</f>
        <v>EAK016</v>
      </c>
      <c r="S209" s="81" t="str">
        <f t="shared" si="11"/>
        <v>EAK016</v>
      </c>
      <c r="T209" s="7" t="str">
        <f>'登録者'!C205</f>
        <v>幸　坂　諭　諮</v>
      </c>
      <c r="U209" t="str">
        <f t="shared" si="12"/>
        <v>幸坂諭諮</v>
      </c>
      <c r="V209" t="str">
        <f t="shared" si="10"/>
        <v>幸坂諭諮</v>
      </c>
    </row>
    <row r="210" spans="18:22" ht="13.5">
      <c r="R210" s="7" t="str">
        <f>'登録者'!B206</f>
        <v>EAK050</v>
      </c>
      <c r="S210" s="81" t="str">
        <f t="shared" si="11"/>
        <v>EAK050</v>
      </c>
      <c r="T210" s="7" t="str">
        <f>'登録者'!C206</f>
        <v>平　木　孝　直</v>
      </c>
      <c r="U210" t="str">
        <f t="shared" si="12"/>
        <v>平木孝直</v>
      </c>
      <c r="V210" t="str">
        <f t="shared" si="10"/>
        <v>平木孝直</v>
      </c>
    </row>
    <row r="211" spans="18:22" ht="13.5">
      <c r="R211" s="7" t="str">
        <f>'登録者'!B207</f>
        <v>EKS003</v>
      </c>
      <c r="S211" s="81" t="str">
        <f t="shared" si="11"/>
        <v>EKS003</v>
      </c>
      <c r="T211" s="7" t="str">
        <f>'登録者'!C207</f>
        <v>川　村　茂　美</v>
      </c>
      <c r="U211" t="str">
        <f t="shared" si="12"/>
        <v>川村茂美</v>
      </c>
      <c r="V211" t="str">
        <f aca="true" t="shared" si="13" ref="V211:V274">TRIM(SUBSTITUTE(U211," ",""))</f>
        <v>川村茂美</v>
      </c>
    </row>
    <row r="212" spans="18:22" ht="13.5">
      <c r="R212" s="7" t="str">
        <f>'登録者'!B208</f>
        <v>EKS004</v>
      </c>
      <c r="S212" s="81" t="str">
        <f t="shared" si="11"/>
        <v>EKS004</v>
      </c>
      <c r="T212" s="7" t="str">
        <f>'登録者'!C208</f>
        <v>川　村　恵　子</v>
      </c>
      <c r="U212" t="str">
        <f t="shared" si="12"/>
        <v>川村恵子</v>
      </c>
      <c r="V212" t="str">
        <f t="shared" si="13"/>
        <v>川村恵子</v>
      </c>
    </row>
    <row r="213" spans="18:22" ht="13.5">
      <c r="R213" s="7" t="str">
        <f>'登録者'!B209</f>
        <v>EKS006</v>
      </c>
      <c r="S213" s="81" t="str">
        <f t="shared" si="11"/>
        <v>EKS006</v>
      </c>
      <c r="T213" s="7" t="str">
        <f>'登録者'!C209</f>
        <v>阿　部　紹　子</v>
      </c>
      <c r="U213" t="str">
        <f t="shared" si="12"/>
        <v>阿部紹子</v>
      </c>
      <c r="V213" t="str">
        <f t="shared" si="13"/>
        <v>阿部紹子</v>
      </c>
    </row>
    <row r="214" spans="18:22" ht="13.5">
      <c r="R214" s="7" t="str">
        <f>'登録者'!B210</f>
        <v>ETC003</v>
      </c>
      <c r="S214" s="81" t="str">
        <f t="shared" si="11"/>
        <v>ETC003</v>
      </c>
      <c r="T214" s="7" t="str">
        <f>'登録者'!C210</f>
        <v>上　村　恵梨奈</v>
      </c>
      <c r="U214" t="str">
        <f t="shared" si="12"/>
        <v>上村恵梨奈</v>
      </c>
      <c r="V214" t="str">
        <f t="shared" si="13"/>
        <v>上村恵梨奈</v>
      </c>
    </row>
    <row r="215" spans="18:22" ht="13.5">
      <c r="R215" s="7" t="str">
        <f>'登録者'!B211</f>
        <v>ECF005</v>
      </c>
      <c r="S215" s="81" t="str">
        <f t="shared" si="11"/>
        <v>ECF005</v>
      </c>
      <c r="T215" s="7" t="str">
        <f>'登録者'!C211</f>
        <v>野　原　月　夏</v>
      </c>
      <c r="U215" t="str">
        <f t="shared" si="12"/>
        <v>野原月夏</v>
      </c>
      <c r="V215" t="str">
        <f t="shared" si="13"/>
        <v>野原月夏</v>
      </c>
    </row>
    <row r="216" spans="18:22" ht="13.5">
      <c r="R216" s="7" t="str">
        <f>'登録者'!B212</f>
        <v>ETC016</v>
      </c>
      <c r="S216" s="81" t="str">
        <f t="shared" si="11"/>
        <v>ETC016</v>
      </c>
      <c r="T216" s="7" t="str">
        <f>'登録者'!C212</f>
        <v>本　内　玲　衣</v>
      </c>
      <c r="U216" t="str">
        <f t="shared" si="12"/>
        <v>本内玲衣</v>
      </c>
      <c r="V216" t="str">
        <f t="shared" si="13"/>
        <v>本内玲衣</v>
      </c>
    </row>
    <row r="217" spans="18:22" ht="13.5">
      <c r="R217" s="7" t="str">
        <f>'登録者'!B213</f>
        <v>ETC017</v>
      </c>
      <c r="S217" s="81" t="str">
        <f t="shared" si="11"/>
        <v>ETC017</v>
      </c>
      <c r="T217" s="7" t="str">
        <f>'登録者'!C213</f>
        <v>土　井　理　央</v>
      </c>
      <c r="U217" t="str">
        <f t="shared" si="12"/>
        <v>土井理央</v>
      </c>
      <c r="V217" t="str">
        <f t="shared" si="13"/>
        <v>土井理央</v>
      </c>
    </row>
    <row r="218" spans="18:22" ht="13.5">
      <c r="R218" s="7" t="str">
        <f>'登録者'!B214</f>
        <v>ETC018</v>
      </c>
      <c r="S218" s="81" t="str">
        <f t="shared" si="11"/>
        <v>ETC018</v>
      </c>
      <c r="T218" s="7" t="str">
        <f>'登録者'!C214</f>
        <v>角　田　陽　崇</v>
      </c>
      <c r="U218" t="str">
        <f t="shared" si="12"/>
        <v>角田陽崇</v>
      </c>
      <c r="V218" t="str">
        <f t="shared" si="13"/>
        <v>角田陽崇</v>
      </c>
    </row>
    <row r="219" spans="18:22" ht="13.5">
      <c r="R219" s="7" t="str">
        <f>'登録者'!B215</f>
        <v>ETC020</v>
      </c>
      <c r="S219" s="81" t="str">
        <f t="shared" si="11"/>
        <v>ETC020</v>
      </c>
      <c r="T219" s="7" t="str">
        <f>'登録者'!C215</f>
        <v>加　藤　　 　元</v>
      </c>
      <c r="U219" t="str">
        <f t="shared" si="12"/>
        <v>加藤 元</v>
      </c>
      <c r="V219" t="str">
        <f t="shared" si="13"/>
        <v>加藤元</v>
      </c>
    </row>
    <row r="220" spans="18:22" ht="13.5">
      <c r="R220" s="7" t="str">
        <f>'登録者'!B216</f>
        <v>EUS002</v>
      </c>
      <c r="S220" s="81" t="str">
        <f t="shared" si="11"/>
        <v>EUS002</v>
      </c>
      <c r="T220" s="7" t="str">
        <f>'登録者'!C216</f>
        <v>北　澤　星　來</v>
      </c>
      <c r="U220" t="str">
        <f t="shared" si="12"/>
        <v>北澤星來</v>
      </c>
      <c r="V220" t="str">
        <f t="shared" si="13"/>
        <v>北澤星來</v>
      </c>
    </row>
    <row r="221" spans="18:22" ht="13.5">
      <c r="R221" s="7" t="str">
        <f>'登録者'!B217</f>
        <v>ETC021</v>
      </c>
      <c r="S221" s="81" t="str">
        <f t="shared" si="11"/>
        <v>ETC021</v>
      </c>
      <c r="T221" s="7" t="str">
        <f>'登録者'!C217</f>
        <v>道　下　悠　輝</v>
      </c>
      <c r="U221" t="str">
        <f t="shared" si="12"/>
        <v>道下悠輝</v>
      </c>
      <c r="V221" t="str">
        <f t="shared" si="13"/>
        <v>道下悠輝</v>
      </c>
    </row>
    <row r="222" spans="18:22" ht="13.5">
      <c r="R222" s="7" t="str">
        <f>'登録者'!B218</f>
        <v>ETA001</v>
      </c>
      <c r="S222" s="81" t="str">
        <f t="shared" si="11"/>
        <v>ETA001</v>
      </c>
      <c r="T222" s="7" t="str">
        <f>'登録者'!C218</f>
        <v>稗　田　道　也</v>
      </c>
      <c r="U222" t="str">
        <f t="shared" si="12"/>
        <v>稗田道也</v>
      </c>
      <c r="V222" t="str">
        <f t="shared" si="13"/>
        <v>稗田道也</v>
      </c>
    </row>
    <row r="223" spans="18:22" ht="13.5">
      <c r="R223" s="7" t="str">
        <f>'登録者'!B219</f>
        <v>ECF001</v>
      </c>
      <c r="S223" s="81" t="str">
        <f t="shared" si="11"/>
        <v>ECF001</v>
      </c>
      <c r="T223" s="7" t="str">
        <f>'登録者'!C219</f>
        <v>赤　石　泰　雅</v>
      </c>
      <c r="U223" t="str">
        <f t="shared" si="12"/>
        <v>赤石泰雅</v>
      </c>
      <c r="V223" t="str">
        <f t="shared" si="13"/>
        <v>赤石泰雅</v>
      </c>
    </row>
    <row r="224" spans="18:22" ht="13.5">
      <c r="R224" s="7" t="str">
        <f>'登録者'!B220</f>
        <v>EAK017</v>
      </c>
      <c r="S224" s="81" t="str">
        <f t="shared" si="11"/>
        <v>EAK017</v>
      </c>
      <c r="T224" s="7" t="str">
        <f>'登録者'!C220</f>
        <v>佐　藤　健　二</v>
      </c>
      <c r="U224" t="str">
        <f t="shared" si="12"/>
        <v>佐藤健二</v>
      </c>
      <c r="V224" t="str">
        <f t="shared" si="13"/>
        <v>佐藤健二</v>
      </c>
    </row>
    <row r="225" spans="18:22" ht="13.5">
      <c r="R225" s="7" t="str">
        <f>'登録者'!B221</f>
        <v>ECF010</v>
      </c>
      <c r="S225" s="81" t="str">
        <f t="shared" si="11"/>
        <v>ECF010</v>
      </c>
      <c r="T225" s="7" t="str">
        <f>'登録者'!C221</f>
        <v>千　葉　更　紗</v>
      </c>
      <c r="U225" t="str">
        <f t="shared" si="12"/>
        <v>千葉更紗</v>
      </c>
      <c r="V225" t="str">
        <f t="shared" si="13"/>
        <v>千葉更紗</v>
      </c>
    </row>
    <row r="226" spans="18:22" ht="13.5">
      <c r="R226" s="7" t="str">
        <f>'登録者'!B222</f>
        <v>ECF011</v>
      </c>
      <c r="S226" s="81" t="str">
        <f t="shared" si="11"/>
        <v>ECF011</v>
      </c>
      <c r="T226" s="7" t="str">
        <f>'登録者'!C222</f>
        <v>千　葉　野々杏</v>
      </c>
      <c r="U226" t="str">
        <f t="shared" si="12"/>
        <v>千葉野々杏</v>
      </c>
      <c r="V226" t="str">
        <f t="shared" si="13"/>
        <v>千葉野々杏</v>
      </c>
    </row>
    <row r="227" spans="18:22" ht="13.5">
      <c r="R227" s="7" t="str">
        <f>'登録者'!B223</f>
        <v>ECF022</v>
      </c>
      <c r="S227" s="81" t="str">
        <f t="shared" si="11"/>
        <v>ECF022</v>
      </c>
      <c r="T227" s="7" t="str">
        <f>'登録者'!C223</f>
        <v>田　村　煌　莉</v>
      </c>
      <c r="U227" t="str">
        <f t="shared" si="12"/>
        <v>田村煌莉</v>
      </c>
      <c r="V227" t="str">
        <f t="shared" si="13"/>
        <v>田村煌莉</v>
      </c>
    </row>
    <row r="228" spans="18:22" ht="13.5">
      <c r="R228" s="7" t="str">
        <f>'登録者'!B224</f>
        <v>ECF023</v>
      </c>
      <c r="S228" s="81" t="str">
        <f t="shared" si="11"/>
        <v>ECF023</v>
      </c>
      <c r="T228" s="7" t="str">
        <f>'登録者'!C224</f>
        <v>佐　藤　　　玲</v>
      </c>
      <c r="U228" t="str">
        <f t="shared" si="12"/>
        <v>佐藤玲</v>
      </c>
      <c r="V228" t="str">
        <f t="shared" si="13"/>
        <v>佐藤玲</v>
      </c>
    </row>
    <row r="229" spans="18:22" ht="13.5">
      <c r="R229" s="7" t="str">
        <f>'登録者'!B225</f>
        <v>ECF024</v>
      </c>
      <c r="S229" s="81" t="str">
        <f t="shared" si="11"/>
        <v>ECF024</v>
      </c>
      <c r="T229" s="7" t="str">
        <f>'登録者'!C225</f>
        <v>髙　瀬　友里愛</v>
      </c>
      <c r="U229" t="str">
        <f t="shared" si="12"/>
        <v>髙瀬友里愛</v>
      </c>
      <c r="V229" t="str">
        <f t="shared" si="13"/>
        <v>髙瀬友里愛</v>
      </c>
    </row>
    <row r="230" spans="18:22" ht="13.5">
      <c r="R230" s="7" t="str">
        <f>'登録者'!B226</f>
        <v>ECF025</v>
      </c>
      <c r="S230" s="81" t="str">
        <f t="shared" si="11"/>
        <v>ECF025</v>
      </c>
      <c r="T230" s="7" t="str">
        <f>'登録者'!C226</f>
        <v>新　津　すみれ</v>
      </c>
      <c r="U230" t="str">
        <f t="shared" si="12"/>
        <v>新津すみれ</v>
      </c>
      <c r="V230" t="str">
        <f t="shared" si="13"/>
        <v>新津すみれ</v>
      </c>
    </row>
    <row r="231" spans="18:22" ht="13.5">
      <c r="R231" s="7" t="str">
        <f>'登録者'!B227</f>
        <v>ECF026</v>
      </c>
      <c r="S231" s="81" t="str">
        <f t="shared" si="11"/>
        <v>ECF026</v>
      </c>
      <c r="T231" s="7" t="str">
        <f>'登録者'!C227</f>
        <v>米　田　聖　梨</v>
      </c>
      <c r="U231" t="str">
        <f t="shared" si="12"/>
        <v>米田聖梨</v>
      </c>
      <c r="V231" t="str">
        <f t="shared" si="13"/>
        <v>米田聖梨</v>
      </c>
    </row>
    <row r="232" spans="18:22" ht="13.5">
      <c r="R232" s="7" t="str">
        <f>'登録者'!B228</f>
        <v>ECF027</v>
      </c>
      <c r="S232" s="81" t="str">
        <f t="shared" si="11"/>
        <v>ECF027</v>
      </c>
      <c r="T232" s="7" t="str">
        <f>'登録者'!C228</f>
        <v>造　田　祐　那</v>
      </c>
      <c r="U232" t="str">
        <f t="shared" si="12"/>
        <v>造田祐那</v>
      </c>
      <c r="V232" t="str">
        <f t="shared" si="13"/>
        <v>造田祐那</v>
      </c>
    </row>
    <row r="233" spans="18:22" ht="13.5">
      <c r="R233" s="7" t="str">
        <f>'登録者'!B229</f>
        <v>ECF028</v>
      </c>
      <c r="S233" s="81" t="str">
        <f t="shared" si="11"/>
        <v>ECF028</v>
      </c>
      <c r="T233" s="7" t="str">
        <f>'登録者'!C229</f>
        <v>佐々木　希　美</v>
      </c>
      <c r="U233" t="str">
        <f t="shared" si="12"/>
        <v>佐々木希美</v>
      </c>
      <c r="V233" t="str">
        <f t="shared" si="13"/>
        <v>佐々木希美</v>
      </c>
    </row>
    <row r="234" spans="18:22" ht="13.5">
      <c r="R234" s="7" t="str">
        <f>'登録者'!B230</f>
        <v>ESG002</v>
      </c>
      <c r="S234" s="81" t="str">
        <f t="shared" si="11"/>
        <v>ESG002</v>
      </c>
      <c r="T234" s="7" t="str">
        <f>'登録者'!C230</f>
        <v>桐　木　結　風</v>
      </c>
      <c r="U234" t="str">
        <f t="shared" si="12"/>
        <v>桐木結風</v>
      </c>
      <c r="V234" t="str">
        <f t="shared" si="13"/>
        <v>桐木結風</v>
      </c>
    </row>
    <row r="235" spans="18:22" ht="13.5">
      <c r="R235" s="7" t="str">
        <f>'登録者'!B231</f>
        <v>KSU056</v>
      </c>
      <c r="S235" s="81" t="str">
        <f t="shared" si="11"/>
        <v>KSU056</v>
      </c>
      <c r="T235" s="7" t="str">
        <f>'登録者'!C231</f>
        <v>小　林　哲　也</v>
      </c>
      <c r="U235" t="str">
        <f t="shared" si="12"/>
        <v>小林哲也</v>
      </c>
      <c r="V235" t="str">
        <f t="shared" si="13"/>
        <v>小林哲也</v>
      </c>
    </row>
    <row r="236" spans="18:22" ht="13.5">
      <c r="R236" s="7" t="str">
        <f>'登録者'!B232</f>
        <v>NFA063</v>
      </c>
      <c r="S236" s="81" t="str">
        <f t="shared" si="11"/>
        <v>NFA063</v>
      </c>
      <c r="T236" s="7" t="str">
        <f>'登録者'!C232</f>
        <v>若　山　光　莉</v>
      </c>
      <c r="U236" t="str">
        <f t="shared" si="12"/>
        <v>若山光莉</v>
      </c>
      <c r="V236" t="str">
        <f t="shared" si="13"/>
        <v>若山光莉</v>
      </c>
    </row>
    <row r="237" spans="18:22" ht="13.5">
      <c r="R237" s="7" t="str">
        <f>'登録者'!B233</f>
        <v>EOC008</v>
      </c>
      <c r="S237" s="81" t="str">
        <f t="shared" si="11"/>
        <v>EOC008</v>
      </c>
      <c r="T237" s="7" t="str">
        <f>'登録者'!C233</f>
        <v>河　江　公　庸</v>
      </c>
      <c r="U237" t="str">
        <f t="shared" si="12"/>
        <v>河江公庸</v>
      </c>
      <c r="V237" t="str">
        <f t="shared" si="13"/>
        <v>河江公庸</v>
      </c>
    </row>
    <row r="238" spans="18:22" ht="13.5">
      <c r="R238" s="7" t="str">
        <f>'登録者'!B234</f>
        <v>EOC009</v>
      </c>
      <c r="S238" s="81" t="str">
        <f t="shared" si="11"/>
        <v>EOC009</v>
      </c>
      <c r="T238" s="7" t="str">
        <f>'登録者'!C234</f>
        <v>吉　田　健　治</v>
      </c>
      <c r="U238" t="str">
        <f t="shared" si="12"/>
        <v>吉田健治</v>
      </c>
      <c r="V238" t="str">
        <f t="shared" si="13"/>
        <v>吉田健治</v>
      </c>
    </row>
    <row r="239" spans="18:22" ht="13.5">
      <c r="R239" s="7" t="str">
        <f>'登録者'!B235</f>
        <v>EOC013</v>
      </c>
      <c r="S239" s="81" t="str">
        <f t="shared" si="11"/>
        <v>EOC013</v>
      </c>
      <c r="T239" s="7" t="str">
        <f>'登録者'!C235</f>
        <v>柳　本　駿　燈</v>
      </c>
      <c r="U239" t="str">
        <f t="shared" si="12"/>
        <v>柳本駿燈</v>
      </c>
      <c r="V239" t="str">
        <f t="shared" si="13"/>
        <v>柳本駿燈</v>
      </c>
    </row>
    <row r="240" spans="18:22" ht="13.5">
      <c r="R240" s="7" t="str">
        <f>'登録者'!B236</f>
        <v>EOC014</v>
      </c>
      <c r="S240" s="81" t="str">
        <f t="shared" si="11"/>
        <v>EOC014</v>
      </c>
      <c r="T240" s="7" t="str">
        <f>'登録者'!C236</f>
        <v>柳　本　快　燈</v>
      </c>
      <c r="U240" t="str">
        <f t="shared" si="12"/>
        <v>柳本快燈</v>
      </c>
      <c r="V240" t="str">
        <f t="shared" si="13"/>
        <v>柳本快燈</v>
      </c>
    </row>
    <row r="241" spans="18:22" ht="13.5">
      <c r="R241" s="7" t="str">
        <f>'登録者'!B237</f>
        <v>EOC021</v>
      </c>
      <c r="S241" s="81" t="str">
        <f t="shared" si="11"/>
        <v>EOC021</v>
      </c>
      <c r="T241" s="7" t="str">
        <f>'登録者'!C237</f>
        <v>柳　本　敏　行</v>
      </c>
      <c r="U241" t="str">
        <f t="shared" si="12"/>
        <v>柳本敏行</v>
      </c>
      <c r="V241" t="str">
        <f t="shared" si="13"/>
        <v>柳本敏行</v>
      </c>
    </row>
    <row r="242" spans="18:22" ht="13.5">
      <c r="R242" s="7" t="str">
        <f>'登録者'!B238</f>
        <v>EOC022</v>
      </c>
      <c r="S242" s="81" t="str">
        <f t="shared" si="11"/>
        <v>EOC022</v>
      </c>
      <c r="T242" s="7" t="str">
        <f>'登録者'!C238</f>
        <v>原　口　聖　琉</v>
      </c>
      <c r="U242" t="str">
        <f t="shared" si="12"/>
        <v>原口聖琉</v>
      </c>
      <c r="V242" t="str">
        <f t="shared" si="13"/>
        <v>原口聖琉</v>
      </c>
    </row>
    <row r="243" spans="18:22" ht="13.5">
      <c r="R243" s="7" t="str">
        <f>'登録者'!B239</f>
        <v>EOC023</v>
      </c>
      <c r="S243" s="81" t="str">
        <f t="shared" si="11"/>
        <v>EOC023</v>
      </c>
      <c r="T243" s="7" t="str">
        <f>'登録者'!C239</f>
        <v>増　田　瑛　太</v>
      </c>
      <c r="U243" t="str">
        <f t="shared" si="12"/>
        <v>増田瑛太</v>
      </c>
      <c r="V243" t="str">
        <f t="shared" si="13"/>
        <v>増田瑛太</v>
      </c>
    </row>
    <row r="244" spans="18:22" ht="13.5">
      <c r="R244" s="7" t="str">
        <f>'登録者'!B240</f>
        <v>ESC001</v>
      </c>
      <c r="S244" s="81" t="str">
        <f t="shared" si="11"/>
        <v>ESC001</v>
      </c>
      <c r="T244" s="7" t="str">
        <f>'登録者'!C240</f>
        <v>鵜　澤　和　郎</v>
      </c>
      <c r="U244" t="str">
        <f t="shared" si="12"/>
        <v>鵜澤和郎</v>
      </c>
      <c r="V244" t="str">
        <f t="shared" si="13"/>
        <v>鵜澤和郎</v>
      </c>
    </row>
    <row r="245" spans="18:22" ht="13.5">
      <c r="R245" s="7" t="str">
        <f>'登録者'!B241</f>
        <v>EUS003</v>
      </c>
      <c r="S245" s="81" t="str">
        <f t="shared" si="11"/>
        <v>EUS003</v>
      </c>
      <c r="T245" s="7" t="str">
        <f>'登録者'!C241</f>
        <v>藤　内　琥　牙</v>
      </c>
      <c r="U245" t="str">
        <f t="shared" si="12"/>
        <v>藤内琥牙</v>
      </c>
      <c r="V245" t="str">
        <f t="shared" si="13"/>
        <v>藤内琥牙</v>
      </c>
    </row>
    <row r="246" spans="18:22" ht="13.5">
      <c r="R246" s="7" t="str">
        <f>'登録者'!B242</f>
        <v>EAT001</v>
      </c>
      <c r="S246" s="81" t="str">
        <f t="shared" si="11"/>
        <v>EAT001</v>
      </c>
      <c r="T246" s="7" t="str">
        <f>'登録者'!C242</f>
        <v>秋　山　　　敏</v>
      </c>
      <c r="U246" t="str">
        <f t="shared" si="12"/>
        <v>秋山敏</v>
      </c>
      <c r="V246" t="str">
        <f t="shared" si="13"/>
        <v>秋山敏</v>
      </c>
    </row>
    <row r="247" spans="18:22" ht="13.5">
      <c r="R247" s="7" t="str">
        <f>'登録者'!B243</f>
        <v>ETR001</v>
      </c>
      <c r="S247" s="81" t="str">
        <f t="shared" si="11"/>
        <v>ETR001</v>
      </c>
      <c r="T247" s="7" t="str">
        <f>'登録者'!C243</f>
        <v>秋　山　　　樹</v>
      </c>
      <c r="U247" t="str">
        <f t="shared" si="12"/>
        <v>秋山樹</v>
      </c>
      <c r="V247" t="str">
        <f t="shared" si="13"/>
        <v>秋山樹</v>
      </c>
    </row>
    <row r="248" spans="18:22" ht="13.5">
      <c r="R248" s="7" t="str">
        <f>'登録者'!B244</f>
        <v>EAT004</v>
      </c>
      <c r="S248" s="81" t="str">
        <f t="shared" si="11"/>
        <v>EAT004</v>
      </c>
      <c r="T248" s="7" t="str">
        <f>'登録者'!C244</f>
        <v>秋　山　寛　子</v>
      </c>
      <c r="U248" t="str">
        <f t="shared" si="12"/>
        <v>秋山寛子</v>
      </c>
      <c r="V248" t="str">
        <f t="shared" si="13"/>
        <v>秋山寛子</v>
      </c>
    </row>
    <row r="249" spans="18:22" ht="13.5">
      <c r="R249" s="7" t="str">
        <f>'登録者'!B245</f>
        <v>ETR002</v>
      </c>
      <c r="S249" s="81" t="str">
        <f t="shared" si="11"/>
        <v>ETR002</v>
      </c>
      <c r="T249" s="7" t="str">
        <f>'登録者'!C245</f>
        <v>秋　山　　　翼</v>
      </c>
      <c r="U249" t="str">
        <f t="shared" si="12"/>
        <v>秋山翼</v>
      </c>
      <c r="V249" t="str">
        <f t="shared" si="13"/>
        <v>秋山翼</v>
      </c>
    </row>
    <row r="250" spans="18:22" ht="13.5">
      <c r="R250" s="7" t="str">
        <f>'登録者'!B246</f>
        <v>ETR003</v>
      </c>
      <c r="S250" s="81" t="str">
        <f t="shared" si="11"/>
        <v>ETR003</v>
      </c>
      <c r="T250" s="7" t="str">
        <f>'登録者'!C246</f>
        <v>塚　田　蒼　太</v>
      </c>
      <c r="U250" t="str">
        <f t="shared" si="12"/>
        <v>塚田蒼太</v>
      </c>
      <c r="V250" t="str">
        <f t="shared" si="13"/>
        <v>塚田蒼太</v>
      </c>
    </row>
    <row r="251" spans="18:22" ht="13.5">
      <c r="R251" s="7" t="str">
        <f>'登録者'!B247</f>
        <v>ETR004</v>
      </c>
      <c r="S251" s="81" t="str">
        <f t="shared" si="11"/>
        <v>ETR004</v>
      </c>
      <c r="T251" s="7" t="str">
        <f>'登録者'!C247</f>
        <v>佐　藤　弘　康</v>
      </c>
      <c r="U251" t="str">
        <f t="shared" si="12"/>
        <v>佐藤弘康</v>
      </c>
      <c r="V251" t="str">
        <f t="shared" si="13"/>
        <v>佐藤弘康</v>
      </c>
    </row>
    <row r="252" spans="18:22" ht="13.5">
      <c r="R252" s="7" t="str">
        <f>'登録者'!B248</f>
        <v>ETR005</v>
      </c>
      <c r="S252" s="81" t="str">
        <f t="shared" si="11"/>
        <v>ETR005</v>
      </c>
      <c r="T252" s="7" t="str">
        <f>'登録者'!C248</f>
        <v>早　弓　英　汰</v>
      </c>
      <c r="U252" t="str">
        <f t="shared" si="12"/>
        <v>早弓英汰</v>
      </c>
      <c r="V252" t="str">
        <f t="shared" si="13"/>
        <v>早弓英汰</v>
      </c>
    </row>
    <row r="253" spans="18:22" ht="13.5">
      <c r="R253" s="7" t="str">
        <f>'登録者'!B249</f>
        <v>EAT003</v>
      </c>
      <c r="S253" s="81" t="str">
        <f t="shared" si="11"/>
        <v>EAT003</v>
      </c>
      <c r="T253" s="7" t="str">
        <f>'登録者'!C249</f>
        <v>佐　藤　鋭　治</v>
      </c>
      <c r="U253" t="str">
        <f t="shared" si="12"/>
        <v>佐藤鋭治</v>
      </c>
      <c r="V253" t="str">
        <f t="shared" si="13"/>
        <v>佐藤鋭治</v>
      </c>
    </row>
    <row r="254" spans="18:22" ht="13.5">
      <c r="R254" s="7" t="str">
        <f>'登録者'!B250</f>
        <v>EAT005</v>
      </c>
      <c r="S254" s="81" t="str">
        <f t="shared" si="11"/>
        <v>EAT005</v>
      </c>
      <c r="T254" s="7" t="str">
        <f>'登録者'!C250</f>
        <v>佐　藤　美　穂</v>
      </c>
      <c r="U254" t="str">
        <f t="shared" si="12"/>
        <v>佐藤美穂</v>
      </c>
      <c r="V254" t="str">
        <f t="shared" si="13"/>
        <v>佐藤美穂</v>
      </c>
    </row>
    <row r="255" spans="18:22" ht="13.5">
      <c r="R255" s="7" t="str">
        <f>'登録者'!B251</f>
        <v>ETR006</v>
      </c>
      <c r="S255" s="81" t="str">
        <f t="shared" si="11"/>
        <v>ETR006</v>
      </c>
      <c r="T255" s="7" t="str">
        <f>'登録者'!C251</f>
        <v>早　弓　冬　真</v>
      </c>
      <c r="U255" t="str">
        <f t="shared" si="12"/>
        <v>早弓冬真</v>
      </c>
      <c r="V255" t="str">
        <f t="shared" si="13"/>
        <v>早弓冬真</v>
      </c>
    </row>
    <row r="256" spans="18:22" ht="13.5">
      <c r="R256" s="7" t="str">
        <f>'登録者'!B252</f>
        <v>ESG001</v>
      </c>
      <c r="S256" s="81" t="str">
        <f t="shared" si="11"/>
        <v>ESG001</v>
      </c>
      <c r="T256" s="7" t="str">
        <f>'登録者'!C252</f>
        <v>山　角　涼　太</v>
      </c>
      <c r="U256" t="str">
        <f t="shared" si="12"/>
        <v>山角涼太</v>
      </c>
      <c r="V256" t="str">
        <f t="shared" si="13"/>
        <v>山角涼太</v>
      </c>
    </row>
    <row r="257" spans="18:22" ht="13.5">
      <c r="R257" s="7" t="str">
        <f>'登録者'!B253</f>
        <v>ESG004</v>
      </c>
      <c r="S257" s="81" t="str">
        <f t="shared" si="11"/>
        <v>ESG004</v>
      </c>
      <c r="T257" s="7" t="str">
        <f>'登録者'!C253</f>
        <v>奥　塚　寧　々</v>
      </c>
      <c r="U257" t="str">
        <f t="shared" si="12"/>
        <v>奥塚寧々</v>
      </c>
      <c r="V257" t="str">
        <f t="shared" si="13"/>
        <v>奥塚寧々</v>
      </c>
    </row>
    <row r="258" spans="18:22" ht="13.5">
      <c r="R258" s="7" t="str">
        <f>'登録者'!B254</f>
        <v>ESG005</v>
      </c>
      <c r="S258" s="81" t="str">
        <f t="shared" si="11"/>
        <v>ESG005</v>
      </c>
      <c r="T258" s="7" t="str">
        <f>'登録者'!C254</f>
        <v>村　瀬　光　咲</v>
      </c>
      <c r="U258" t="str">
        <f t="shared" si="12"/>
        <v>村瀬光咲</v>
      </c>
      <c r="V258" t="str">
        <f t="shared" si="13"/>
        <v>村瀬光咲</v>
      </c>
    </row>
    <row r="259" spans="18:22" ht="13.5">
      <c r="R259" s="7" t="str">
        <f>'登録者'!B255</f>
        <v>CSC002</v>
      </c>
      <c r="S259" s="81" t="str">
        <f t="shared" si="11"/>
        <v>CSC002</v>
      </c>
      <c r="T259" s="7" t="str">
        <f>'登録者'!C255</f>
        <v>小　玉　信　子</v>
      </c>
      <c r="U259" t="str">
        <f t="shared" si="12"/>
        <v>小玉信子</v>
      </c>
      <c r="V259" t="str">
        <f t="shared" si="13"/>
        <v>小玉信子</v>
      </c>
    </row>
    <row r="260" spans="18:22" ht="13.5">
      <c r="R260" s="7" t="str">
        <f>'登録者'!B256</f>
        <v>CSC003</v>
      </c>
      <c r="S260" s="81" t="str">
        <f t="shared" si="11"/>
        <v>CSC003</v>
      </c>
      <c r="T260" s="7" t="str">
        <f>'登録者'!C256</f>
        <v>小　玉　尚　貴</v>
      </c>
      <c r="U260" t="str">
        <f t="shared" si="12"/>
        <v>小玉尚貴</v>
      </c>
      <c r="V260" t="str">
        <f t="shared" si="13"/>
        <v>小玉尚貴</v>
      </c>
    </row>
    <row r="261" spans="18:22" ht="13.5">
      <c r="R261" s="7" t="str">
        <f>'登録者'!B257</f>
        <v>CSC041</v>
      </c>
      <c r="S261" s="81" t="str">
        <f t="shared" si="11"/>
        <v>CSC041</v>
      </c>
      <c r="T261" s="7" t="str">
        <f>'登録者'!C257</f>
        <v>浜  田  陽  正</v>
      </c>
      <c r="U261" t="str">
        <f t="shared" si="12"/>
        <v>浜 田 陽 正</v>
      </c>
      <c r="V261" t="str">
        <f t="shared" si="13"/>
        <v>浜田陽正</v>
      </c>
    </row>
    <row r="262" spans="18:22" ht="13.5">
      <c r="R262" s="7" t="str">
        <f>'登録者'!B258</f>
        <v>CSC042</v>
      </c>
      <c r="S262" s="81" t="str">
        <f t="shared" si="11"/>
        <v>CSC042</v>
      </c>
      <c r="T262" s="7" t="str">
        <f>'登録者'!C258</f>
        <v>互  野  芙  柚</v>
      </c>
      <c r="U262" t="str">
        <f t="shared" si="12"/>
        <v>互 野 芙 柚</v>
      </c>
      <c r="V262" t="str">
        <f t="shared" si="13"/>
        <v>互野芙柚</v>
      </c>
    </row>
    <row r="263" spans="18:22" ht="13.5">
      <c r="R263" s="7" t="str">
        <f>'登録者'!B259</f>
        <v>COU110</v>
      </c>
      <c r="S263" s="81" t="str">
        <f t="shared" si="11"/>
        <v>COU110</v>
      </c>
      <c r="T263" s="7" t="str">
        <f>'登録者'!C259</f>
        <v>谷　　　駿之介</v>
      </c>
      <c r="U263" t="str">
        <f t="shared" si="12"/>
        <v>谷駿之介</v>
      </c>
      <c r="V263" t="str">
        <f t="shared" si="13"/>
        <v>谷駿之介</v>
      </c>
    </row>
    <row r="264" spans="18:22" ht="13.5">
      <c r="R264" s="7" t="str">
        <f>'登録者'!B260</f>
        <v>COU111</v>
      </c>
      <c r="S264" s="81" t="str">
        <f aca="true" t="shared" si="14" ref="S264:S327">ASC(R264)</f>
        <v>COU111</v>
      </c>
      <c r="T264" s="7" t="str">
        <f>'登録者'!C260</f>
        <v>鈴　木　克　哉</v>
      </c>
      <c r="U264" t="str">
        <f aca="true" t="shared" si="15" ref="U264:U327">TRIM(SUBSTITUTE(T264,"　",""))</f>
        <v>鈴木克哉</v>
      </c>
      <c r="V264" t="str">
        <f t="shared" si="13"/>
        <v>鈴木克哉</v>
      </c>
    </row>
    <row r="265" spans="18:22" ht="13.5">
      <c r="R265" s="7" t="str">
        <f>'登録者'!B261</f>
        <v>COU113</v>
      </c>
      <c r="S265" s="81" t="str">
        <f t="shared" si="14"/>
        <v>COU113</v>
      </c>
      <c r="T265" s="7" t="str">
        <f>'登録者'!C261</f>
        <v>山　田　ちひろ</v>
      </c>
      <c r="U265" t="str">
        <f t="shared" si="15"/>
        <v>山田ちひろ</v>
      </c>
      <c r="V265" t="str">
        <f t="shared" si="13"/>
        <v>山田ちひろ</v>
      </c>
    </row>
    <row r="266" spans="18:22" ht="13.5">
      <c r="R266" s="7" t="str">
        <f>'登録者'!B262</f>
        <v>COU114</v>
      </c>
      <c r="S266" s="81" t="str">
        <f t="shared" si="14"/>
        <v>COU114</v>
      </c>
      <c r="T266" s="7" t="str">
        <f>'登録者'!C262</f>
        <v>森　田　紀　香</v>
      </c>
      <c r="U266" t="str">
        <f t="shared" si="15"/>
        <v>森田紀香</v>
      </c>
      <c r="V266" t="str">
        <f t="shared" si="13"/>
        <v>森田紀香</v>
      </c>
    </row>
    <row r="267" spans="18:22" ht="13.5">
      <c r="R267" s="7" t="str">
        <f>'登録者'!B263</f>
        <v>COU115</v>
      </c>
      <c r="S267" s="81" t="str">
        <f t="shared" si="14"/>
        <v>COU115</v>
      </c>
      <c r="T267" s="7" t="str">
        <f>'登録者'!C263</f>
        <v>大　井　紗　彩</v>
      </c>
      <c r="U267" t="str">
        <f t="shared" si="15"/>
        <v>大井紗彩</v>
      </c>
      <c r="V267" t="str">
        <f t="shared" si="13"/>
        <v>大井紗彩</v>
      </c>
    </row>
    <row r="268" spans="18:22" ht="13.5">
      <c r="R268" s="7" t="str">
        <f>'登録者'!B264</f>
        <v>COU116</v>
      </c>
      <c r="S268" s="81" t="str">
        <f t="shared" si="14"/>
        <v>COU116</v>
      </c>
      <c r="T268" s="7" t="str">
        <f>'登録者'!C264</f>
        <v>中　池　貴　子</v>
      </c>
      <c r="U268" t="str">
        <f t="shared" si="15"/>
        <v>中池貴子</v>
      </c>
      <c r="V268" t="str">
        <f t="shared" si="13"/>
        <v>中池貴子</v>
      </c>
    </row>
    <row r="269" spans="18:22" ht="13.5">
      <c r="R269" s="7" t="str">
        <f>'登録者'!B265</f>
        <v>COU117</v>
      </c>
      <c r="S269" s="81" t="str">
        <f t="shared" si="14"/>
        <v>COU117</v>
      </c>
      <c r="T269" s="7" t="str">
        <f>'登録者'!C265</f>
        <v>佐　藤　風　歌</v>
      </c>
      <c r="U269" t="str">
        <f t="shared" si="15"/>
        <v>佐藤風歌</v>
      </c>
      <c r="V269" t="str">
        <f t="shared" si="13"/>
        <v>佐藤風歌</v>
      </c>
    </row>
    <row r="270" spans="18:22" ht="13.5">
      <c r="R270" s="7" t="str">
        <f>'登録者'!B266</f>
        <v>COU118</v>
      </c>
      <c r="S270" s="81" t="str">
        <f t="shared" si="14"/>
        <v>COU118</v>
      </c>
      <c r="T270" s="7" t="str">
        <f>'登録者'!C266</f>
        <v>小笠原　冬　真</v>
      </c>
      <c r="U270" t="str">
        <f t="shared" si="15"/>
        <v>小笠原冬真</v>
      </c>
      <c r="V270" t="str">
        <f t="shared" si="13"/>
        <v>小笠原冬真</v>
      </c>
    </row>
    <row r="271" spans="18:22" ht="13.5">
      <c r="R271" s="7" t="str">
        <f>'登録者'!B267</f>
        <v>COU119</v>
      </c>
      <c r="S271" s="81" t="str">
        <f t="shared" si="14"/>
        <v>COU119</v>
      </c>
      <c r="T271" s="7" t="str">
        <f>'登録者'!C267</f>
        <v>河　田　梨　沙</v>
      </c>
      <c r="U271" t="str">
        <f t="shared" si="15"/>
        <v>河田梨沙</v>
      </c>
      <c r="V271" t="str">
        <f t="shared" si="13"/>
        <v>河田梨沙</v>
      </c>
    </row>
    <row r="272" spans="18:22" ht="13.5">
      <c r="R272" s="7" t="str">
        <f>'登録者'!B268</f>
        <v>COU120</v>
      </c>
      <c r="S272" s="81" t="str">
        <f t="shared" si="14"/>
        <v>COU120</v>
      </c>
      <c r="T272" s="7" t="str">
        <f>'登録者'!C268</f>
        <v>金　澤　優　花</v>
      </c>
      <c r="U272" t="str">
        <f t="shared" si="15"/>
        <v>金澤優花</v>
      </c>
      <c r="V272" t="str">
        <f t="shared" si="13"/>
        <v>金澤優花</v>
      </c>
    </row>
    <row r="273" spans="18:22" ht="13.5">
      <c r="R273" s="7" t="str">
        <f>'登録者'!B269</f>
        <v>COU121</v>
      </c>
      <c r="S273" s="81" t="str">
        <f t="shared" si="14"/>
        <v>COU121</v>
      </c>
      <c r="T273" s="7" t="str">
        <f>'登録者'!C269</f>
        <v>前　川　　　陸</v>
      </c>
      <c r="U273" t="str">
        <f t="shared" si="15"/>
        <v>前川陸</v>
      </c>
      <c r="V273" t="str">
        <f t="shared" si="13"/>
        <v>前川陸</v>
      </c>
    </row>
    <row r="274" spans="18:22" ht="13.5">
      <c r="R274" s="7" t="str">
        <f>'登録者'!B270</f>
        <v>COU122</v>
      </c>
      <c r="S274" s="81" t="str">
        <f t="shared" si="14"/>
        <v>COU122</v>
      </c>
      <c r="T274" s="7" t="str">
        <f>'登録者'!C270</f>
        <v>松　橋　怜　生</v>
      </c>
      <c r="U274" t="str">
        <f t="shared" si="15"/>
        <v>松橋怜生</v>
      </c>
      <c r="V274" t="str">
        <f t="shared" si="13"/>
        <v>松橋怜生</v>
      </c>
    </row>
    <row r="275" spans="18:22" ht="13.5">
      <c r="R275" s="7" t="str">
        <f>'登録者'!B271</f>
        <v>COU123</v>
      </c>
      <c r="S275" s="81" t="str">
        <f t="shared" si="14"/>
        <v>COU123</v>
      </c>
      <c r="T275" s="7" t="str">
        <f>'登録者'!C271</f>
        <v>田　　　大　空</v>
      </c>
      <c r="U275" t="str">
        <f t="shared" si="15"/>
        <v>田大空</v>
      </c>
      <c r="V275" t="str">
        <f aca="true" t="shared" si="16" ref="V275:V328">TRIM(SUBSTITUTE(U275," ",""))</f>
        <v>田大空</v>
      </c>
    </row>
    <row r="276" spans="18:22" ht="13.5">
      <c r="R276" s="7" t="str">
        <f>'登録者'!B272</f>
        <v>COU124</v>
      </c>
      <c r="S276" s="81" t="str">
        <f t="shared" si="14"/>
        <v>COU124</v>
      </c>
      <c r="T276" s="7" t="str">
        <f>'登録者'!C272</f>
        <v>古　米　悠　真</v>
      </c>
      <c r="U276" t="str">
        <f t="shared" si="15"/>
        <v>古米悠真</v>
      </c>
      <c r="V276" t="str">
        <f t="shared" si="16"/>
        <v>古米悠真</v>
      </c>
    </row>
    <row r="277" spans="18:22" ht="13.5">
      <c r="R277" s="7" t="str">
        <f>'登録者'!B273</f>
        <v>CDA017</v>
      </c>
      <c r="S277" s="81" t="str">
        <f t="shared" si="14"/>
        <v>CDA017</v>
      </c>
      <c r="T277" s="7" t="str">
        <f>'登録者'!C273</f>
        <v>田　野　有　一</v>
      </c>
      <c r="U277" t="str">
        <f t="shared" si="15"/>
        <v>田野有一</v>
      </c>
      <c r="V277" t="str">
        <f t="shared" si="16"/>
        <v>田野有一</v>
      </c>
    </row>
    <row r="278" spans="18:22" ht="13.5">
      <c r="R278" s="7" t="str">
        <f>'登録者'!B274</f>
        <v>CDA004</v>
      </c>
      <c r="S278" s="81" t="str">
        <f t="shared" si="14"/>
        <v>CDA004</v>
      </c>
      <c r="T278" s="7" t="str">
        <f>'登録者'!C274</f>
        <v>上　村　清　信</v>
      </c>
      <c r="U278" t="str">
        <f t="shared" si="15"/>
        <v>上村清信</v>
      </c>
      <c r="V278" t="str">
        <f t="shared" si="16"/>
        <v>上村清信</v>
      </c>
    </row>
    <row r="279" spans="18:22" ht="13.5">
      <c r="R279" s="7" t="str">
        <f>'登録者'!B275</f>
        <v>CDA013</v>
      </c>
      <c r="S279" s="81" t="str">
        <f t="shared" si="14"/>
        <v>CDA013</v>
      </c>
      <c r="T279" s="7" t="str">
        <f>'登録者'!C275</f>
        <v>佐　藤　完　二</v>
      </c>
      <c r="U279" t="str">
        <f t="shared" si="15"/>
        <v>佐藤完二</v>
      </c>
      <c r="V279" t="str">
        <f t="shared" si="16"/>
        <v>佐藤完二</v>
      </c>
    </row>
    <row r="280" spans="18:22" ht="13.5">
      <c r="R280" s="7" t="str">
        <f>'登録者'!B276</f>
        <v>CDA026</v>
      </c>
      <c r="S280" s="81" t="str">
        <f t="shared" si="14"/>
        <v>CDA026</v>
      </c>
      <c r="T280" s="7" t="str">
        <f>'登録者'!C276</f>
        <v>北　側　達　也</v>
      </c>
      <c r="U280" t="str">
        <f t="shared" si="15"/>
        <v>北側達也</v>
      </c>
      <c r="V280" t="str">
        <f t="shared" si="16"/>
        <v>北側達也</v>
      </c>
    </row>
    <row r="281" spans="18:22" ht="13.5">
      <c r="R281" s="7" t="str">
        <f>'登録者'!B277</f>
        <v>CDA028</v>
      </c>
      <c r="S281" s="81" t="str">
        <f t="shared" si="14"/>
        <v>CDA028</v>
      </c>
      <c r="T281" s="7" t="str">
        <f>'登録者'!C277</f>
        <v>小　林　由　里</v>
      </c>
      <c r="U281" t="str">
        <f t="shared" si="15"/>
        <v>小林由里</v>
      </c>
      <c r="V281" t="str">
        <f t="shared" si="16"/>
        <v>小林由里</v>
      </c>
    </row>
    <row r="282" spans="18:22" ht="13.5">
      <c r="R282" s="7" t="str">
        <f>'登録者'!B278</f>
        <v>CDA029</v>
      </c>
      <c r="S282" s="81" t="str">
        <f t="shared" si="14"/>
        <v>CDA029</v>
      </c>
      <c r="T282" s="7" t="str">
        <f>'登録者'!C278</f>
        <v>押　山　教　史</v>
      </c>
      <c r="U282" t="str">
        <f t="shared" si="15"/>
        <v>押山教史</v>
      </c>
      <c r="V282" t="str">
        <f t="shared" si="16"/>
        <v>押山教史</v>
      </c>
    </row>
    <row r="283" spans="18:22" ht="13.5">
      <c r="R283" s="7" t="str">
        <f>'登録者'!B279</f>
        <v>NFA013</v>
      </c>
      <c r="S283" s="81" t="str">
        <f t="shared" si="14"/>
        <v>NFA013</v>
      </c>
      <c r="T283" s="7" t="str">
        <f>'登録者'!C279</f>
        <v>吉　岡　　翼</v>
      </c>
      <c r="U283" t="str">
        <f t="shared" si="15"/>
        <v>吉岡翼</v>
      </c>
      <c r="V283" t="str">
        <f t="shared" si="16"/>
        <v>吉岡翼</v>
      </c>
    </row>
    <row r="284" spans="18:22" ht="13.5">
      <c r="R284" s="7">
        <f>'登録者'!B280</f>
        <v>0</v>
      </c>
      <c r="S284" s="81" t="str">
        <f t="shared" si="14"/>
        <v>0</v>
      </c>
      <c r="T284" s="7">
        <f>'登録者'!C280</f>
        <v>0</v>
      </c>
      <c r="U284" t="str">
        <f t="shared" si="15"/>
        <v>0</v>
      </c>
      <c r="V284" t="str">
        <f t="shared" si="16"/>
        <v>0</v>
      </c>
    </row>
    <row r="285" spans="18:22" ht="13.5">
      <c r="R285" s="7">
        <f>'登録者'!B281</f>
        <v>0</v>
      </c>
      <c r="S285" s="81" t="str">
        <f t="shared" si="14"/>
        <v>0</v>
      </c>
      <c r="T285" s="7">
        <f>'登録者'!C281</f>
        <v>0</v>
      </c>
      <c r="U285" t="str">
        <f t="shared" si="15"/>
        <v>0</v>
      </c>
      <c r="V285" t="str">
        <f t="shared" si="16"/>
        <v>0</v>
      </c>
    </row>
    <row r="286" spans="18:22" ht="13.5">
      <c r="R286" s="7">
        <f>'登録者'!B282</f>
        <v>0</v>
      </c>
      <c r="S286" s="81" t="str">
        <f t="shared" si="14"/>
        <v>0</v>
      </c>
      <c r="T286" s="7">
        <f>'登録者'!C282</f>
        <v>0</v>
      </c>
      <c r="U286" t="str">
        <f t="shared" si="15"/>
        <v>0</v>
      </c>
      <c r="V286" t="str">
        <f t="shared" si="16"/>
        <v>0</v>
      </c>
    </row>
    <row r="287" spans="18:22" ht="13.5">
      <c r="R287" s="7">
        <f>'登録者'!B283</f>
        <v>0</v>
      </c>
      <c r="S287" s="81" t="str">
        <f t="shared" si="14"/>
        <v>0</v>
      </c>
      <c r="T287" s="7">
        <f>'登録者'!C283</f>
        <v>0</v>
      </c>
      <c r="U287" t="str">
        <f t="shared" si="15"/>
        <v>0</v>
      </c>
      <c r="V287" t="str">
        <f t="shared" si="16"/>
        <v>0</v>
      </c>
    </row>
    <row r="288" spans="18:22" ht="13.5">
      <c r="R288" s="7">
        <f>'登録者'!B284</f>
        <v>0</v>
      </c>
      <c r="S288" s="81" t="str">
        <f t="shared" si="14"/>
        <v>0</v>
      </c>
      <c r="T288" s="7">
        <f>'登録者'!C284</f>
        <v>0</v>
      </c>
      <c r="U288" t="str">
        <f t="shared" si="15"/>
        <v>0</v>
      </c>
      <c r="V288" t="str">
        <f t="shared" si="16"/>
        <v>0</v>
      </c>
    </row>
    <row r="289" spans="18:22" ht="13.5">
      <c r="R289" s="7">
        <f>'登録者'!B285</f>
        <v>0</v>
      </c>
      <c r="S289" s="81" t="str">
        <f t="shared" si="14"/>
        <v>0</v>
      </c>
      <c r="T289" s="7">
        <f>'登録者'!C285</f>
        <v>0</v>
      </c>
      <c r="U289" t="str">
        <f t="shared" si="15"/>
        <v>0</v>
      </c>
      <c r="V289" t="str">
        <f t="shared" si="16"/>
        <v>0</v>
      </c>
    </row>
    <row r="290" spans="18:22" ht="13.5">
      <c r="R290" s="7">
        <f>'登録者'!B286</f>
        <v>0</v>
      </c>
      <c r="S290" s="81" t="str">
        <f t="shared" si="14"/>
        <v>0</v>
      </c>
      <c r="T290" s="7">
        <f>'登録者'!C286</f>
        <v>0</v>
      </c>
      <c r="U290" t="str">
        <f t="shared" si="15"/>
        <v>0</v>
      </c>
      <c r="V290" t="str">
        <f t="shared" si="16"/>
        <v>0</v>
      </c>
    </row>
    <row r="291" spans="18:22" ht="13.5">
      <c r="R291" s="7">
        <f>'登録者'!B287</f>
        <v>0</v>
      </c>
      <c r="S291" s="81" t="str">
        <f t="shared" si="14"/>
        <v>0</v>
      </c>
      <c r="T291" s="7">
        <f>'登録者'!C287</f>
        <v>0</v>
      </c>
      <c r="U291" t="str">
        <f t="shared" si="15"/>
        <v>0</v>
      </c>
      <c r="V291" t="str">
        <f t="shared" si="16"/>
        <v>0</v>
      </c>
    </row>
    <row r="292" spans="18:22" ht="13.5">
      <c r="R292" s="7">
        <f>'登録者'!B288</f>
        <v>0</v>
      </c>
      <c r="S292" s="81" t="str">
        <f t="shared" si="14"/>
        <v>0</v>
      </c>
      <c r="T292" s="7">
        <f>'登録者'!C288</f>
        <v>0</v>
      </c>
      <c r="U292" t="str">
        <f t="shared" si="15"/>
        <v>0</v>
      </c>
      <c r="V292" t="str">
        <f t="shared" si="16"/>
        <v>0</v>
      </c>
    </row>
    <row r="293" spans="18:22" ht="13.5">
      <c r="R293" s="7">
        <f>'登録者'!B289</f>
        <v>0</v>
      </c>
      <c r="S293" s="81" t="str">
        <f t="shared" si="14"/>
        <v>0</v>
      </c>
      <c r="T293" s="7">
        <f>'登録者'!C289</f>
        <v>0</v>
      </c>
      <c r="U293" t="str">
        <f t="shared" si="15"/>
        <v>0</v>
      </c>
      <c r="V293" t="str">
        <f t="shared" si="16"/>
        <v>0</v>
      </c>
    </row>
    <row r="294" spans="18:22" ht="13.5">
      <c r="R294" s="7">
        <f>'登録者'!B290</f>
        <v>0</v>
      </c>
      <c r="S294" s="81" t="str">
        <f t="shared" si="14"/>
        <v>0</v>
      </c>
      <c r="T294" s="7">
        <f>'登録者'!C290</f>
        <v>0</v>
      </c>
      <c r="U294" t="str">
        <f t="shared" si="15"/>
        <v>0</v>
      </c>
      <c r="V294" t="str">
        <f t="shared" si="16"/>
        <v>0</v>
      </c>
    </row>
    <row r="295" spans="18:22" ht="13.5">
      <c r="R295" s="7">
        <f>'登録者'!B291</f>
        <v>0</v>
      </c>
      <c r="S295" s="81" t="str">
        <f t="shared" si="14"/>
        <v>0</v>
      </c>
      <c r="T295" s="7">
        <f>'登録者'!C291</f>
        <v>0</v>
      </c>
      <c r="U295" t="str">
        <f t="shared" si="15"/>
        <v>0</v>
      </c>
      <c r="V295" t="str">
        <f t="shared" si="16"/>
        <v>0</v>
      </c>
    </row>
    <row r="296" spans="18:22" ht="13.5">
      <c r="R296" s="7">
        <f>'登録者'!B292</f>
        <v>0</v>
      </c>
      <c r="S296" s="81" t="str">
        <f t="shared" si="14"/>
        <v>0</v>
      </c>
      <c r="T296" s="7">
        <f>'登録者'!C292</f>
        <v>0</v>
      </c>
      <c r="U296" t="str">
        <f t="shared" si="15"/>
        <v>0</v>
      </c>
      <c r="V296" t="str">
        <f t="shared" si="16"/>
        <v>0</v>
      </c>
    </row>
    <row r="297" spans="18:22" ht="13.5">
      <c r="R297" s="7">
        <f>'登録者'!B293</f>
        <v>0</v>
      </c>
      <c r="S297" s="81" t="str">
        <f t="shared" si="14"/>
        <v>0</v>
      </c>
      <c r="T297" s="7">
        <f>'登録者'!C293</f>
        <v>0</v>
      </c>
      <c r="U297" t="str">
        <f t="shared" si="15"/>
        <v>0</v>
      </c>
      <c r="V297" t="str">
        <f t="shared" si="16"/>
        <v>0</v>
      </c>
    </row>
    <row r="298" spans="18:22" ht="13.5">
      <c r="R298" s="7">
        <f>'登録者'!B294</f>
        <v>0</v>
      </c>
      <c r="S298" s="81" t="str">
        <f t="shared" si="14"/>
        <v>0</v>
      </c>
      <c r="T298" s="7">
        <f>'登録者'!C294</f>
        <v>0</v>
      </c>
      <c r="U298" t="str">
        <f t="shared" si="15"/>
        <v>0</v>
      </c>
      <c r="V298" t="str">
        <f t="shared" si="16"/>
        <v>0</v>
      </c>
    </row>
    <row r="299" spans="18:22" ht="13.5">
      <c r="R299" s="7">
        <f>'登録者'!B295</f>
        <v>0</v>
      </c>
      <c r="S299" s="81" t="str">
        <f t="shared" si="14"/>
        <v>0</v>
      </c>
      <c r="T299" s="7">
        <f>'登録者'!C295</f>
        <v>0</v>
      </c>
      <c r="U299" t="str">
        <f t="shared" si="15"/>
        <v>0</v>
      </c>
      <c r="V299" t="str">
        <f t="shared" si="16"/>
        <v>0</v>
      </c>
    </row>
    <row r="300" spans="18:22" ht="13.5">
      <c r="R300" s="7">
        <f>'登録者'!B296</f>
        <v>0</v>
      </c>
      <c r="S300" s="81" t="str">
        <f t="shared" si="14"/>
        <v>0</v>
      </c>
      <c r="T300" s="7">
        <f>'登録者'!C296</f>
        <v>0</v>
      </c>
      <c r="U300" t="str">
        <f t="shared" si="15"/>
        <v>0</v>
      </c>
      <c r="V300" t="str">
        <f t="shared" si="16"/>
        <v>0</v>
      </c>
    </row>
    <row r="301" spans="18:22" ht="13.5">
      <c r="R301" s="7">
        <f>'登録者'!B297</f>
        <v>0</v>
      </c>
      <c r="S301" s="81" t="str">
        <f t="shared" si="14"/>
        <v>0</v>
      </c>
      <c r="T301" s="7">
        <f>'登録者'!C297</f>
        <v>0</v>
      </c>
      <c r="U301" t="str">
        <f t="shared" si="15"/>
        <v>0</v>
      </c>
      <c r="V301" t="str">
        <f t="shared" si="16"/>
        <v>0</v>
      </c>
    </row>
    <row r="302" spans="18:22" ht="13.5">
      <c r="R302" s="7">
        <f>'登録者'!B298</f>
        <v>0</v>
      </c>
      <c r="S302" s="81" t="str">
        <f t="shared" si="14"/>
        <v>0</v>
      </c>
      <c r="T302" s="7">
        <f>'登録者'!C298</f>
        <v>0</v>
      </c>
      <c r="U302" t="str">
        <f t="shared" si="15"/>
        <v>0</v>
      </c>
      <c r="V302" t="str">
        <f t="shared" si="16"/>
        <v>0</v>
      </c>
    </row>
    <row r="303" spans="18:22" ht="13.5">
      <c r="R303" s="7">
        <f>'登録者'!B299</f>
        <v>0</v>
      </c>
      <c r="S303" s="81" t="str">
        <f t="shared" si="14"/>
        <v>0</v>
      </c>
      <c r="T303" s="7">
        <f>'登録者'!C299</f>
        <v>0</v>
      </c>
      <c r="U303" t="str">
        <f t="shared" si="15"/>
        <v>0</v>
      </c>
      <c r="V303" t="str">
        <f t="shared" si="16"/>
        <v>0</v>
      </c>
    </row>
    <row r="304" spans="18:22" ht="13.5">
      <c r="R304" s="7">
        <f>'登録者'!B300</f>
        <v>0</v>
      </c>
      <c r="S304" s="81" t="str">
        <f t="shared" si="14"/>
        <v>0</v>
      </c>
      <c r="T304" s="7">
        <f>'登録者'!C300</f>
        <v>0</v>
      </c>
      <c r="U304" t="str">
        <f t="shared" si="15"/>
        <v>0</v>
      </c>
      <c r="V304" t="str">
        <f t="shared" si="16"/>
        <v>0</v>
      </c>
    </row>
    <row r="305" spans="18:22" ht="13.5">
      <c r="R305" s="7">
        <f>'登録者'!B301</f>
        <v>0</v>
      </c>
      <c r="S305" s="81" t="str">
        <f t="shared" si="14"/>
        <v>0</v>
      </c>
      <c r="T305" s="7">
        <f>'登録者'!C301</f>
        <v>0</v>
      </c>
      <c r="U305" t="str">
        <f t="shared" si="15"/>
        <v>0</v>
      </c>
      <c r="V305" t="str">
        <f t="shared" si="16"/>
        <v>0</v>
      </c>
    </row>
    <row r="306" spans="18:22" ht="13.5">
      <c r="R306" s="7">
        <f>'登録者'!B302</f>
        <v>0</v>
      </c>
      <c r="S306" s="81" t="str">
        <f t="shared" si="14"/>
        <v>0</v>
      </c>
      <c r="T306" s="7">
        <f>'登録者'!C302</f>
        <v>0</v>
      </c>
      <c r="U306" t="str">
        <f t="shared" si="15"/>
        <v>0</v>
      </c>
      <c r="V306" t="str">
        <f t="shared" si="16"/>
        <v>0</v>
      </c>
    </row>
    <row r="307" spans="18:22" ht="13.5">
      <c r="R307" s="7">
        <f>'登録者'!B303</f>
        <v>0</v>
      </c>
      <c r="S307" s="81" t="str">
        <f t="shared" si="14"/>
        <v>0</v>
      </c>
      <c r="T307" s="7">
        <f>'登録者'!C303</f>
        <v>0</v>
      </c>
      <c r="U307" t="str">
        <f t="shared" si="15"/>
        <v>0</v>
      </c>
      <c r="V307" t="str">
        <f t="shared" si="16"/>
        <v>0</v>
      </c>
    </row>
    <row r="308" spans="18:22" ht="13.5">
      <c r="R308" s="7">
        <f>'登録者'!B304</f>
        <v>0</v>
      </c>
      <c r="S308" s="81" t="str">
        <f t="shared" si="14"/>
        <v>0</v>
      </c>
      <c r="T308" s="7">
        <f>'登録者'!C304</f>
        <v>0</v>
      </c>
      <c r="U308" t="str">
        <f t="shared" si="15"/>
        <v>0</v>
      </c>
      <c r="V308" t="str">
        <f t="shared" si="16"/>
        <v>0</v>
      </c>
    </row>
    <row r="309" spans="18:22" ht="13.5">
      <c r="R309" s="7">
        <f>'登録者'!B305</f>
        <v>0</v>
      </c>
      <c r="S309" s="81" t="str">
        <f t="shared" si="14"/>
        <v>0</v>
      </c>
      <c r="T309" s="7">
        <f>'登録者'!C305</f>
        <v>0</v>
      </c>
      <c r="U309" t="str">
        <f t="shared" si="15"/>
        <v>0</v>
      </c>
      <c r="V309" t="str">
        <f t="shared" si="16"/>
        <v>0</v>
      </c>
    </row>
    <row r="310" spans="18:22" ht="13.5">
      <c r="R310" s="7">
        <f>'登録者'!B306</f>
        <v>0</v>
      </c>
      <c r="S310" s="81" t="str">
        <f t="shared" si="14"/>
        <v>0</v>
      </c>
      <c r="T310" s="7">
        <f>'登録者'!C306</f>
        <v>0</v>
      </c>
      <c r="U310" t="str">
        <f t="shared" si="15"/>
        <v>0</v>
      </c>
      <c r="V310" t="str">
        <f t="shared" si="16"/>
        <v>0</v>
      </c>
    </row>
    <row r="311" spans="18:22" ht="13.5">
      <c r="R311" s="7">
        <f>'登録者'!B307</f>
        <v>0</v>
      </c>
      <c r="S311" s="81" t="str">
        <f t="shared" si="14"/>
        <v>0</v>
      </c>
      <c r="T311" s="7">
        <f>'登録者'!C307</f>
        <v>0</v>
      </c>
      <c r="U311" t="str">
        <f t="shared" si="15"/>
        <v>0</v>
      </c>
      <c r="V311" t="str">
        <f t="shared" si="16"/>
        <v>0</v>
      </c>
    </row>
    <row r="312" spans="18:22" ht="13.5">
      <c r="R312" s="7">
        <f>'登録者'!B308</f>
        <v>0</v>
      </c>
      <c r="S312" s="81" t="str">
        <f t="shared" si="14"/>
        <v>0</v>
      </c>
      <c r="T312" s="7">
        <f>'登録者'!C308</f>
        <v>0</v>
      </c>
      <c r="U312" t="str">
        <f t="shared" si="15"/>
        <v>0</v>
      </c>
      <c r="V312" t="str">
        <f t="shared" si="16"/>
        <v>0</v>
      </c>
    </row>
    <row r="313" spans="18:22" ht="13.5">
      <c r="R313" s="7">
        <f>'登録者'!B309</f>
        <v>0</v>
      </c>
      <c r="S313" s="81" t="str">
        <f t="shared" si="14"/>
        <v>0</v>
      </c>
      <c r="T313" s="7">
        <f>'登録者'!C309</f>
        <v>0</v>
      </c>
      <c r="U313" t="str">
        <f t="shared" si="15"/>
        <v>0</v>
      </c>
      <c r="V313" t="str">
        <f t="shared" si="16"/>
        <v>0</v>
      </c>
    </row>
    <row r="314" spans="18:22" ht="13.5">
      <c r="R314" s="7">
        <f>'登録者'!B310</f>
        <v>0</v>
      </c>
      <c r="S314" s="81" t="str">
        <f t="shared" si="14"/>
        <v>0</v>
      </c>
      <c r="T314" s="7">
        <f>'登録者'!C310</f>
        <v>0</v>
      </c>
      <c r="U314" t="str">
        <f t="shared" si="15"/>
        <v>0</v>
      </c>
      <c r="V314" t="str">
        <f t="shared" si="16"/>
        <v>0</v>
      </c>
    </row>
    <row r="315" spans="18:22" ht="13.5">
      <c r="R315" s="7">
        <f>'登録者'!B311</f>
        <v>0</v>
      </c>
      <c r="S315" s="81" t="str">
        <f t="shared" si="14"/>
        <v>0</v>
      </c>
      <c r="T315" s="7">
        <f>'登録者'!C311</f>
        <v>0</v>
      </c>
      <c r="U315" t="str">
        <f t="shared" si="15"/>
        <v>0</v>
      </c>
      <c r="V315" t="str">
        <f t="shared" si="16"/>
        <v>0</v>
      </c>
    </row>
    <row r="316" spans="18:22" ht="13.5">
      <c r="R316" s="7">
        <f>'登録者'!B312</f>
        <v>0</v>
      </c>
      <c r="S316" s="81" t="str">
        <f t="shared" si="14"/>
        <v>0</v>
      </c>
      <c r="T316" s="7">
        <f>'登録者'!C312</f>
        <v>0</v>
      </c>
      <c r="U316" t="str">
        <f t="shared" si="15"/>
        <v>0</v>
      </c>
      <c r="V316" t="str">
        <f t="shared" si="16"/>
        <v>0</v>
      </c>
    </row>
    <row r="317" spans="18:22" ht="13.5">
      <c r="R317" s="7">
        <f>'登録者'!B313</f>
        <v>0</v>
      </c>
      <c r="S317" s="81" t="str">
        <f t="shared" si="14"/>
        <v>0</v>
      </c>
      <c r="T317" s="7">
        <f>'登録者'!C313</f>
        <v>0</v>
      </c>
      <c r="U317" t="str">
        <f t="shared" si="15"/>
        <v>0</v>
      </c>
      <c r="V317" t="str">
        <f t="shared" si="16"/>
        <v>0</v>
      </c>
    </row>
    <row r="318" spans="18:22" ht="13.5">
      <c r="R318" s="7">
        <f>'登録者'!B314</f>
        <v>0</v>
      </c>
      <c r="S318" s="81" t="str">
        <f t="shared" si="14"/>
        <v>0</v>
      </c>
      <c r="T318" s="7">
        <f>'登録者'!C314</f>
        <v>0</v>
      </c>
      <c r="U318" t="str">
        <f t="shared" si="15"/>
        <v>0</v>
      </c>
      <c r="V318" t="str">
        <f t="shared" si="16"/>
        <v>0</v>
      </c>
    </row>
    <row r="319" spans="18:22" ht="13.5">
      <c r="R319" s="7">
        <f>'登録者'!B315</f>
        <v>0</v>
      </c>
      <c r="S319" s="81" t="str">
        <f t="shared" si="14"/>
        <v>0</v>
      </c>
      <c r="T319" s="7">
        <f>'登録者'!C315</f>
        <v>0</v>
      </c>
      <c r="U319" t="str">
        <f t="shared" si="15"/>
        <v>0</v>
      </c>
      <c r="V319" t="str">
        <f t="shared" si="16"/>
        <v>0</v>
      </c>
    </row>
    <row r="320" spans="18:22" ht="13.5">
      <c r="R320" s="7">
        <f>'登録者'!B316</f>
        <v>0</v>
      </c>
      <c r="S320" s="81" t="str">
        <f t="shared" si="14"/>
        <v>0</v>
      </c>
      <c r="T320" s="7">
        <f>'登録者'!C316</f>
        <v>0</v>
      </c>
      <c r="U320" t="str">
        <f t="shared" si="15"/>
        <v>0</v>
      </c>
      <c r="V320" t="str">
        <f t="shared" si="16"/>
        <v>0</v>
      </c>
    </row>
    <row r="321" spans="18:22" ht="13.5">
      <c r="R321" s="7">
        <f>'登録者'!B317</f>
        <v>0</v>
      </c>
      <c r="S321" s="81" t="str">
        <f t="shared" si="14"/>
        <v>0</v>
      </c>
      <c r="T321" s="7">
        <f>'登録者'!C317</f>
        <v>0</v>
      </c>
      <c r="U321" t="str">
        <f t="shared" si="15"/>
        <v>0</v>
      </c>
      <c r="V321" t="str">
        <f t="shared" si="16"/>
        <v>0</v>
      </c>
    </row>
    <row r="322" spans="18:22" ht="13.5">
      <c r="R322" s="7">
        <f>'登録者'!B318</f>
        <v>0</v>
      </c>
      <c r="S322" s="81" t="str">
        <f t="shared" si="14"/>
        <v>0</v>
      </c>
      <c r="T322" s="7">
        <f>'登録者'!C318</f>
        <v>0</v>
      </c>
      <c r="U322" t="str">
        <f t="shared" si="15"/>
        <v>0</v>
      </c>
      <c r="V322" t="str">
        <f t="shared" si="16"/>
        <v>0</v>
      </c>
    </row>
    <row r="323" spans="18:22" ht="13.5">
      <c r="R323" s="7">
        <f>'登録者'!B319</f>
        <v>0</v>
      </c>
      <c r="S323" s="81" t="str">
        <f t="shared" si="14"/>
        <v>0</v>
      </c>
      <c r="T323" s="7">
        <f>'登録者'!C319</f>
        <v>0</v>
      </c>
      <c r="U323" t="str">
        <f t="shared" si="15"/>
        <v>0</v>
      </c>
      <c r="V323" t="str">
        <f t="shared" si="16"/>
        <v>0</v>
      </c>
    </row>
    <row r="324" spans="18:22" ht="13.5">
      <c r="R324" s="7">
        <f>'登録者'!B320</f>
        <v>0</v>
      </c>
      <c r="S324" s="81" t="str">
        <f t="shared" si="14"/>
        <v>0</v>
      </c>
      <c r="T324" s="7">
        <f>'登録者'!C320</f>
        <v>0</v>
      </c>
      <c r="U324" t="str">
        <f t="shared" si="15"/>
        <v>0</v>
      </c>
      <c r="V324" t="str">
        <f t="shared" si="16"/>
        <v>0</v>
      </c>
    </row>
    <row r="325" spans="18:22" ht="13.5">
      <c r="R325" s="7">
        <f>'登録者'!B321</f>
        <v>0</v>
      </c>
      <c r="S325" s="81" t="str">
        <f t="shared" si="14"/>
        <v>0</v>
      </c>
      <c r="T325" s="7">
        <f>'登録者'!C321</f>
        <v>0</v>
      </c>
      <c r="U325" t="str">
        <f t="shared" si="15"/>
        <v>0</v>
      </c>
      <c r="V325" t="str">
        <f t="shared" si="16"/>
        <v>0</v>
      </c>
    </row>
    <row r="326" spans="18:22" ht="13.5">
      <c r="R326" s="7">
        <f>'登録者'!B322</f>
        <v>0</v>
      </c>
      <c r="S326" s="81" t="str">
        <f t="shared" si="14"/>
        <v>0</v>
      </c>
      <c r="T326" s="7">
        <f>'登録者'!C322</f>
        <v>0</v>
      </c>
      <c r="U326" t="str">
        <f t="shared" si="15"/>
        <v>0</v>
      </c>
      <c r="V326" t="str">
        <f t="shared" si="16"/>
        <v>0</v>
      </c>
    </row>
    <row r="327" spans="18:22" ht="13.5">
      <c r="R327" s="7">
        <f>'登録者'!B323</f>
        <v>0</v>
      </c>
      <c r="S327" s="81" t="str">
        <f t="shared" si="14"/>
        <v>0</v>
      </c>
      <c r="T327" s="7">
        <f>'登録者'!C323</f>
        <v>0</v>
      </c>
      <c r="U327" t="str">
        <f t="shared" si="15"/>
        <v>0</v>
      </c>
      <c r="V327" t="str">
        <f t="shared" si="16"/>
        <v>0</v>
      </c>
    </row>
    <row r="328" spans="18:22" ht="13.5">
      <c r="R328" s="7">
        <f>'登録者'!B324</f>
        <v>0</v>
      </c>
      <c r="S328" s="81" t="str">
        <f aca="true" t="shared" si="17" ref="S328:S333">ASC(R328)</f>
        <v>0</v>
      </c>
      <c r="T328" s="7">
        <f>'登録者'!C324</f>
        <v>0</v>
      </c>
      <c r="U328" t="str">
        <f aca="true" t="shared" si="18" ref="U328:U333">TRIM(SUBSTITUTE(T328,"　",""))</f>
        <v>0</v>
      </c>
      <c r="V328" t="str">
        <f t="shared" si="16"/>
        <v>0</v>
      </c>
    </row>
    <row r="329" spans="18:22" ht="13.5">
      <c r="R329" s="7">
        <f>'登録者'!B325</f>
        <v>0</v>
      </c>
      <c r="S329" s="81" t="str">
        <f t="shared" si="17"/>
        <v>0</v>
      </c>
      <c r="T329" s="7">
        <f>'登録者'!C325</f>
        <v>0</v>
      </c>
      <c r="U329" t="str">
        <f t="shared" si="18"/>
        <v>0</v>
      </c>
      <c r="V329" t="str">
        <f aca="true" t="shared" si="19" ref="V329:V344">TRIM(SUBSTITUTE(U329," ",""))</f>
        <v>0</v>
      </c>
    </row>
    <row r="330" spans="18:22" ht="13.5">
      <c r="R330" s="7">
        <f>'登録者'!B326</f>
        <v>0</v>
      </c>
      <c r="S330" s="81" t="str">
        <f t="shared" si="17"/>
        <v>0</v>
      </c>
      <c r="T330" s="7">
        <f>'登録者'!C326</f>
        <v>0</v>
      </c>
      <c r="U330" t="str">
        <f t="shared" si="18"/>
        <v>0</v>
      </c>
      <c r="V330" t="str">
        <f t="shared" si="19"/>
        <v>0</v>
      </c>
    </row>
    <row r="331" spans="18:22" ht="13.5">
      <c r="R331" s="7">
        <f>'登録者'!B327</f>
        <v>0</v>
      </c>
      <c r="S331" s="81" t="str">
        <f t="shared" si="17"/>
        <v>0</v>
      </c>
      <c r="T331" s="7">
        <f>'登録者'!C327</f>
        <v>0</v>
      </c>
      <c r="U331" t="str">
        <f t="shared" si="18"/>
        <v>0</v>
      </c>
      <c r="V331" t="str">
        <f t="shared" si="19"/>
        <v>0</v>
      </c>
    </row>
    <row r="332" spans="18:22" ht="13.5">
      <c r="R332" s="7">
        <f>'登録者'!B328</f>
        <v>0</v>
      </c>
      <c r="S332" s="81" t="str">
        <f t="shared" si="17"/>
        <v>0</v>
      </c>
      <c r="T332" s="7">
        <f>'登録者'!C328</f>
        <v>0</v>
      </c>
      <c r="U332" t="str">
        <f t="shared" si="18"/>
        <v>0</v>
      </c>
      <c r="V332" t="str">
        <f t="shared" si="19"/>
        <v>0</v>
      </c>
    </row>
    <row r="333" spans="18:22" ht="13.5">
      <c r="R333" s="7">
        <f>'登録者'!B329</f>
        <v>0</v>
      </c>
      <c r="S333" s="81" t="str">
        <f t="shared" si="17"/>
        <v>0</v>
      </c>
      <c r="T333" s="7">
        <f>'登録者'!C329</f>
        <v>0</v>
      </c>
      <c r="U333" t="str">
        <f t="shared" si="18"/>
        <v>0</v>
      </c>
      <c r="V333" t="str">
        <f t="shared" si="19"/>
        <v>0</v>
      </c>
    </row>
    <row r="334" spans="18:22" ht="13.5">
      <c r="R334" s="7">
        <f>'登録者'!B330</f>
        <v>0</v>
      </c>
      <c r="S334" s="81" t="str">
        <f aca="true" t="shared" si="20" ref="S334:S347">ASC(R334)</f>
        <v>0</v>
      </c>
      <c r="T334" s="7">
        <f>'登録者'!C330</f>
        <v>0</v>
      </c>
      <c r="U334" t="str">
        <f aca="true" t="shared" si="21" ref="U334:U347">TRIM(SUBSTITUTE(T334,"　",""))</f>
        <v>0</v>
      </c>
      <c r="V334" t="str">
        <f t="shared" si="19"/>
        <v>0</v>
      </c>
    </row>
    <row r="335" spans="18:22" ht="13.5">
      <c r="R335" s="7">
        <f>'登録者'!B331</f>
        <v>0</v>
      </c>
      <c r="S335" s="81" t="str">
        <f t="shared" si="20"/>
        <v>0</v>
      </c>
      <c r="T335" s="7">
        <f>'登録者'!C331</f>
        <v>0</v>
      </c>
      <c r="U335" t="str">
        <f t="shared" si="21"/>
        <v>0</v>
      </c>
      <c r="V335" t="str">
        <f t="shared" si="19"/>
        <v>0</v>
      </c>
    </row>
    <row r="336" spans="18:22" ht="13.5">
      <c r="R336" s="7">
        <f>'登録者'!B332</f>
        <v>0</v>
      </c>
      <c r="S336" s="81" t="str">
        <f t="shared" si="20"/>
        <v>0</v>
      </c>
      <c r="T336" s="7">
        <f>'登録者'!C332</f>
        <v>0</v>
      </c>
      <c r="U336" t="str">
        <f t="shared" si="21"/>
        <v>0</v>
      </c>
      <c r="V336" t="str">
        <f t="shared" si="19"/>
        <v>0</v>
      </c>
    </row>
    <row r="337" spans="18:22" ht="13.5">
      <c r="R337" s="7">
        <f>'登録者'!B333</f>
        <v>0</v>
      </c>
      <c r="S337" s="81" t="str">
        <f t="shared" si="20"/>
        <v>0</v>
      </c>
      <c r="T337" s="7">
        <f>'登録者'!C333</f>
        <v>0</v>
      </c>
      <c r="U337" t="str">
        <f t="shared" si="21"/>
        <v>0</v>
      </c>
      <c r="V337" t="str">
        <f t="shared" si="19"/>
        <v>0</v>
      </c>
    </row>
    <row r="338" spans="18:22" ht="13.5">
      <c r="R338" s="7">
        <f>'登録者'!B334</f>
        <v>0</v>
      </c>
      <c r="S338" s="81" t="str">
        <f t="shared" si="20"/>
        <v>0</v>
      </c>
      <c r="T338" s="7">
        <f>'登録者'!C334</f>
        <v>0</v>
      </c>
      <c r="U338" t="str">
        <f t="shared" si="21"/>
        <v>0</v>
      </c>
      <c r="V338" t="str">
        <f t="shared" si="19"/>
        <v>0</v>
      </c>
    </row>
    <row r="339" spans="18:22" ht="13.5">
      <c r="R339" s="7">
        <f>'登録者'!B335</f>
        <v>0</v>
      </c>
      <c r="S339" s="81" t="str">
        <f t="shared" si="20"/>
        <v>0</v>
      </c>
      <c r="T339" s="7">
        <f>'登録者'!C335</f>
        <v>0</v>
      </c>
      <c r="U339" t="str">
        <f t="shared" si="21"/>
        <v>0</v>
      </c>
      <c r="V339" t="str">
        <f t="shared" si="19"/>
        <v>0</v>
      </c>
    </row>
    <row r="340" spans="18:22" ht="13.5">
      <c r="R340" s="7">
        <f>'登録者'!B336</f>
        <v>0</v>
      </c>
      <c r="S340" s="81" t="str">
        <f t="shared" si="20"/>
        <v>0</v>
      </c>
      <c r="T340" s="7">
        <f>'登録者'!C336</f>
        <v>0</v>
      </c>
      <c r="U340" t="str">
        <f t="shared" si="21"/>
        <v>0</v>
      </c>
      <c r="V340" t="str">
        <f t="shared" si="19"/>
        <v>0</v>
      </c>
    </row>
    <row r="341" spans="18:22" ht="13.5">
      <c r="R341" s="7">
        <f>'登録者'!B337</f>
        <v>0</v>
      </c>
      <c r="S341" s="81" t="str">
        <f t="shared" si="20"/>
        <v>0</v>
      </c>
      <c r="T341" s="7">
        <f>'登録者'!C337</f>
        <v>0</v>
      </c>
      <c r="U341" t="str">
        <f t="shared" si="21"/>
        <v>0</v>
      </c>
      <c r="V341" t="str">
        <f t="shared" si="19"/>
        <v>0</v>
      </c>
    </row>
    <row r="342" spans="18:22" ht="13.5">
      <c r="R342" s="7">
        <f>'登録者'!B338</f>
        <v>0</v>
      </c>
      <c r="S342" s="81" t="str">
        <f t="shared" si="20"/>
        <v>0</v>
      </c>
      <c r="T342" s="7">
        <f>'登録者'!C338</f>
        <v>0</v>
      </c>
      <c r="U342" t="str">
        <f t="shared" si="21"/>
        <v>0</v>
      </c>
      <c r="V342" t="str">
        <f t="shared" si="19"/>
        <v>0</v>
      </c>
    </row>
    <row r="343" spans="18:22" ht="13.5">
      <c r="R343" s="7">
        <f>'登録者'!B339</f>
        <v>0</v>
      </c>
      <c r="S343" s="81" t="str">
        <f t="shared" si="20"/>
        <v>0</v>
      </c>
      <c r="T343" s="7">
        <f>'登録者'!C339</f>
        <v>0</v>
      </c>
      <c r="U343" t="str">
        <f t="shared" si="21"/>
        <v>0</v>
      </c>
      <c r="V343" t="str">
        <f t="shared" si="19"/>
        <v>0</v>
      </c>
    </row>
    <row r="344" spans="18:22" ht="13.5">
      <c r="R344" s="7">
        <f>'登録者'!B340</f>
        <v>0</v>
      </c>
      <c r="S344" s="81" t="str">
        <f t="shared" si="20"/>
        <v>0</v>
      </c>
      <c r="T344" s="7">
        <f>'登録者'!C340</f>
        <v>0</v>
      </c>
      <c r="U344" t="str">
        <f t="shared" si="21"/>
        <v>0</v>
      </c>
      <c r="V344" t="str">
        <f t="shared" si="19"/>
        <v>0</v>
      </c>
    </row>
    <row r="345" spans="18:22" ht="13.5">
      <c r="R345" s="7">
        <f>'登録者'!B341</f>
        <v>0</v>
      </c>
      <c r="S345" s="81" t="str">
        <f t="shared" si="20"/>
        <v>0</v>
      </c>
      <c r="T345" s="7">
        <f>'登録者'!C341</f>
        <v>0</v>
      </c>
      <c r="U345" t="str">
        <f t="shared" si="21"/>
        <v>0</v>
      </c>
      <c r="V345" t="str">
        <f>TRIM(SUBSTITUTE(U345," ",""))</f>
        <v>0</v>
      </c>
    </row>
    <row r="346" spans="18:22" ht="13.5">
      <c r="R346" s="7">
        <f>'登録者'!B342</f>
        <v>0</v>
      </c>
      <c r="S346" s="81" t="str">
        <f t="shared" si="20"/>
        <v>0</v>
      </c>
      <c r="T346" s="7">
        <f>'登録者'!C342</f>
        <v>0</v>
      </c>
      <c r="U346" t="str">
        <f t="shared" si="21"/>
        <v>0</v>
      </c>
      <c r="V346" t="str">
        <f>TRIM(SUBSTITUTE(U346," ",""))</f>
        <v>0</v>
      </c>
    </row>
    <row r="347" spans="18:22" ht="13.5">
      <c r="R347" s="7">
        <f>'登録者'!B343</f>
        <v>0</v>
      </c>
      <c r="S347" s="81" t="str">
        <f t="shared" si="20"/>
        <v>0</v>
      </c>
      <c r="T347" s="7">
        <f>'登録者'!C343</f>
        <v>0</v>
      </c>
      <c r="U347" t="str">
        <f t="shared" si="21"/>
        <v>0</v>
      </c>
      <c r="V347" t="str">
        <f>TRIM(SUBSTITUTE(U347," ",""))</f>
        <v>0</v>
      </c>
    </row>
  </sheetData>
  <sheetProtection/>
  <mergeCells count="1">
    <mergeCell ref="A4:B4"/>
  </mergeCells>
  <dataValidations count="4">
    <dataValidation allowBlank="1" showInputMessage="1" showErrorMessage="1" imeMode="on" sqref="F7:G31 C7:D31"/>
    <dataValidation allowBlank="1" showInputMessage="1" showErrorMessage="1" imeMode="off" sqref="E7:E31"/>
    <dataValidation type="list" allowBlank="1" showInputMessage="1" showErrorMessage="1" sqref="H7:I31">
      <formula1>$P$7:$P$11</formula1>
    </dataValidation>
    <dataValidation type="list" allowBlank="1" showInputMessage="1" showErrorMessage="1" imeMode="fullAlpha" sqref="B7:B31">
      <formula1>$R$7:$R$335</formula1>
    </dataValidation>
  </dataValidations>
  <printOptions horizontalCentered="1" verticalCentered="1"/>
  <pageMargins left="0.1968503937007874" right="0.1968503937007874" top="0.1968503937007874" bottom="0.1968503937007874" header="0.11811023622047245" footer="0"/>
  <pageSetup horizontalDpi="300" verticalDpi="300" orientation="landscape" paperSize="9" scale="12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P400"/>
  <sheetViews>
    <sheetView showGridLines="0" zoomScale="85" zoomScaleNormal="85" zoomScaleSheetLayoutView="100" zoomScalePageLayoutView="0" workbookViewId="0" topLeftCell="A1">
      <selection activeCell="F21" sqref="F21"/>
    </sheetView>
  </sheetViews>
  <sheetFormatPr defaultColWidth="8.796875" defaultRowHeight="14.25"/>
  <cols>
    <col min="1" max="1" width="4.19921875" style="0" customWidth="1"/>
    <col min="2" max="2" width="20.59765625" style="0" customWidth="1"/>
    <col min="3" max="3" width="9.59765625" style="0" customWidth="1"/>
    <col min="4" max="4" width="20.59765625" style="0" customWidth="1"/>
    <col min="5" max="5" width="9.59765625" style="0" customWidth="1"/>
    <col min="6" max="6" width="20.59765625" style="0" customWidth="1"/>
    <col min="7" max="7" width="9.59765625" style="0" customWidth="1"/>
    <col min="8" max="8" width="27.19921875" style="0" bestFit="1" customWidth="1"/>
    <col min="9" max="9" width="4.19921875" style="0" customWidth="1"/>
    <col min="10" max="10" width="18.3984375" style="0" customWidth="1"/>
    <col min="11" max="11" width="9.5" style="0" customWidth="1"/>
    <col min="12" max="16" width="17.3984375" style="0" customWidth="1"/>
  </cols>
  <sheetData>
    <row r="1" spans="1:12" ht="37.5" customHeight="1">
      <c r="A1" s="3" t="s">
        <v>70</v>
      </c>
      <c r="B1" s="3"/>
      <c r="C1" s="4" t="s">
        <v>64</v>
      </c>
      <c r="D1" s="3"/>
      <c r="E1" s="4"/>
      <c r="F1" s="3"/>
      <c r="J1" s="1"/>
      <c r="K1" s="9"/>
      <c r="L1">
        <f>'申込書'!E7</f>
        <v>0</v>
      </c>
    </row>
    <row r="2" spans="1:11" ht="19.5" customHeight="1">
      <c r="A2" s="3"/>
      <c r="D2" s="3"/>
      <c r="E2" s="4"/>
      <c r="F2" s="3"/>
      <c r="G2" s="4"/>
      <c r="J2" s="1"/>
      <c r="K2" s="9"/>
    </row>
    <row r="3" spans="1:11" ht="19.5" customHeight="1">
      <c r="A3" s="3"/>
      <c r="B3" s="3" t="s">
        <v>94</v>
      </c>
      <c r="C3" s="4"/>
      <c r="D3" s="3"/>
      <c r="E3" s="4"/>
      <c r="F3" s="3"/>
      <c r="G3" s="4"/>
      <c r="J3" s="1"/>
      <c r="K3" s="9"/>
    </row>
    <row r="4" spans="1:8" s="1" customFormat="1" ht="36.75" customHeight="1">
      <c r="A4" s="11" t="s">
        <v>65</v>
      </c>
      <c r="B4" s="25" t="s">
        <v>67</v>
      </c>
      <c r="C4" s="45" t="s">
        <v>90</v>
      </c>
      <c r="D4" s="25" t="s">
        <v>68</v>
      </c>
      <c r="E4" s="45" t="s">
        <v>90</v>
      </c>
      <c r="F4" s="25" t="s">
        <v>69</v>
      </c>
      <c r="G4" s="72" t="s">
        <v>90</v>
      </c>
      <c r="H4" s="74" t="s">
        <v>66</v>
      </c>
    </row>
    <row r="5" spans="1:16" s="13" customFormat="1" ht="19.5" customHeight="1">
      <c r="A5" s="16">
        <f>IF(B5&lt;&gt;"",1,"")</f>
      </c>
      <c r="B5" s="139"/>
      <c r="C5" s="140"/>
      <c r="D5" s="139"/>
      <c r="E5" s="140"/>
      <c r="F5" s="139"/>
      <c r="G5" s="141"/>
      <c r="H5" s="142"/>
      <c r="L5" s="14" t="str">
        <f>'個人'!L7</f>
        <v>美深町トランポリン協会</v>
      </c>
      <c r="N5" t="s">
        <v>100</v>
      </c>
      <c r="P5" s="13">
        <f>'個人'!C7</f>
      </c>
    </row>
    <row r="6" spans="1:16" s="13" customFormat="1" ht="19.5" customHeight="1">
      <c r="A6" s="16">
        <f>IF(B6&lt;&gt;"",A5+1,"")</f>
      </c>
      <c r="B6" s="15"/>
      <c r="C6" s="12"/>
      <c r="D6" s="15"/>
      <c r="E6" s="12"/>
      <c r="F6" s="15"/>
      <c r="G6" s="73"/>
      <c r="H6" s="83"/>
      <c r="L6" s="14" t="str">
        <f>'個人'!L8</f>
        <v>風連トランポリン協会</v>
      </c>
      <c r="N6" t="s">
        <v>101</v>
      </c>
      <c r="P6" s="13">
        <f>'個人'!C8</f>
      </c>
    </row>
    <row r="7" spans="1:16" s="13" customFormat="1" ht="19.5" customHeight="1">
      <c r="A7" s="17">
        <f>IF(B7&lt;&gt;"",A6+1,"")</f>
      </c>
      <c r="B7" s="15"/>
      <c r="C7" s="12"/>
      <c r="D7" s="15"/>
      <c r="E7" s="12"/>
      <c r="F7" s="15"/>
      <c r="G7" s="73"/>
      <c r="H7" s="83"/>
      <c r="L7" s="14" t="str">
        <f>'個人'!L9</f>
        <v>士別トランポリン協会</v>
      </c>
      <c r="N7" t="s">
        <v>102</v>
      </c>
      <c r="P7" s="13">
        <f>'個人'!C9</f>
      </c>
    </row>
    <row r="8" spans="1:16" s="13" customFormat="1" ht="19.5" customHeight="1">
      <c r="A8" s="17">
        <f>IF(B8&lt;&gt;"",A7+1,"")</f>
      </c>
      <c r="B8" s="15"/>
      <c r="C8" s="12"/>
      <c r="D8" s="15"/>
      <c r="E8" s="12"/>
      <c r="F8" s="15"/>
      <c r="G8" s="73"/>
      <c r="H8" s="83"/>
      <c r="L8" s="14" t="str">
        <f>'個人'!L10</f>
        <v>和寒町トランポリンクラブ</v>
      </c>
      <c r="N8" t="s">
        <v>103</v>
      </c>
      <c r="P8" s="13">
        <f>'個人'!C10</f>
      </c>
    </row>
    <row r="9" spans="1:16" s="13" customFormat="1" ht="19.5" customHeight="1">
      <c r="A9" s="75">
        <f>IF(B9&lt;&gt;"",A8+1,"")</f>
      </c>
      <c r="B9" s="76"/>
      <c r="C9" s="77"/>
      <c r="D9" s="76"/>
      <c r="E9" s="77"/>
      <c r="F9" s="76"/>
      <c r="G9" s="78"/>
      <c r="H9" s="84"/>
      <c r="L9" s="14" t="str">
        <f>'個人'!L11</f>
        <v>当麻ジュニア</v>
      </c>
      <c r="N9" t="s">
        <v>104</v>
      </c>
      <c r="P9" s="13">
        <f>'個人'!C11</f>
      </c>
    </row>
    <row r="10" spans="1:16" ht="19.5" customHeight="1">
      <c r="A10" s="79">
        <f>COUNT(A5:A9)</f>
        <v>0</v>
      </c>
      <c r="L10" s="14" t="str">
        <f>'個人'!L12</f>
        <v>滝上町トランポリン協会</v>
      </c>
      <c r="P10" s="13">
        <f>'個人'!C12</f>
      </c>
    </row>
    <row r="11" spans="12:16" ht="19.5" customHeight="1">
      <c r="L11" s="14" t="str">
        <f>'個人'!L13</f>
        <v>トランポリンクラブKITAMI</v>
      </c>
      <c r="P11" s="13">
        <f>'個人'!C13</f>
      </c>
    </row>
    <row r="12" spans="1:16" ht="19.5" customHeight="1">
      <c r="A12" s="3"/>
      <c r="B12" s="3" t="s">
        <v>95</v>
      </c>
      <c r="C12" s="4"/>
      <c r="D12" s="3"/>
      <c r="E12" s="4"/>
      <c r="F12" s="3"/>
      <c r="G12" s="4"/>
      <c r="J12" s="1"/>
      <c r="K12" s="9"/>
      <c r="L12" s="14" t="str">
        <f>'個人'!L14</f>
        <v>北見工業大学トランポリン競技部</v>
      </c>
      <c r="P12" s="13">
        <f>'個人'!C14</f>
      </c>
    </row>
    <row r="13" spans="1:16" s="1" customFormat="1" ht="36.75" customHeight="1">
      <c r="A13" s="11" t="s">
        <v>40</v>
      </c>
      <c r="B13" s="25" t="s">
        <v>67</v>
      </c>
      <c r="C13" s="45" t="s">
        <v>90</v>
      </c>
      <c r="D13" s="25" t="s">
        <v>68</v>
      </c>
      <c r="E13" s="45" t="s">
        <v>90</v>
      </c>
      <c r="F13" s="25" t="s">
        <v>69</v>
      </c>
      <c r="G13" s="72" t="s">
        <v>90</v>
      </c>
      <c r="H13" s="74" t="s">
        <v>66</v>
      </c>
      <c r="L13" s="14" t="str">
        <f>'個人'!L15</f>
        <v>北藤会</v>
      </c>
      <c r="P13" s="13">
        <f>'個人'!C15</f>
      </c>
    </row>
    <row r="14" spans="1:16" s="13" customFormat="1" ht="19.5" customHeight="1">
      <c r="A14" s="16">
        <f>IF(B14&lt;&gt;"",1,"")</f>
      </c>
      <c r="B14" s="139"/>
      <c r="C14" s="140"/>
      <c r="D14" s="139"/>
      <c r="E14" s="140"/>
      <c r="F14" s="139"/>
      <c r="G14" s="141"/>
      <c r="H14" s="142"/>
      <c r="L14" s="14" t="str">
        <f>'個人'!L16</f>
        <v>サンスピリッツ端野</v>
      </c>
      <c r="P14" s="13">
        <f>'個人'!C16</f>
      </c>
    </row>
    <row r="15" spans="1:16" s="13" customFormat="1" ht="19.5" customHeight="1">
      <c r="A15" s="16">
        <f>IF(B15&lt;&gt;"",A14+1,"")</f>
      </c>
      <c r="B15" s="15"/>
      <c r="C15" s="12"/>
      <c r="D15" s="15"/>
      <c r="E15" s="12"/>
      <c r="F15" s="15"/>
      <c r="G15" s="73"/>
      <c r="H15" s="83"/>
      <c r="L15" s="14" t="str">
        <f>'個人'!L17</f>
        <v>津別トランポリンクラブ</v>
      </c>
      <c r="P15" s="13">
        <f>'個人'!C17</f>
      </c>
    </row>
    <row r="16" spans="1:16" s="13" customFormat="1" ht="19.5" customHeight="1">
      <c r="A16" s="17">
        <f>IF(B16&lt;&gt;"",A15+1,"")</f>
      </c>
      <c r="B16" s="15"/>
      <c r="C16" s="12"/>
      <c r="D16" s="15"/>
      <c r="E16" s="12"/>
      <c r="F16" s="15"/>
      <c r="G16" s="73"/>
      <c r="H16" s="83"/>
      <c r="L16" s="14" t="str">
        <f>'個人'!L18</f>
        <v>釧路トランポリンキッズスポーツ少年団</v>
      </c>
      <c r="P16" s="13">
        <f>'個人'!C18</f>
      </c>
    </row>
    <row r="17" spans="1:16" s="13" customFormat="1" ht="19.5" customHeight="1">
      <c r="A17" s="17">
        <f>IF(B17&lt;&gt;"",A16+1,"")</f>
      </c>
      <c r="B17" s="15"/>
      <c r="C17" s="12"/>
      <c r="D17" s="15"/>
      <c r="E17" s="12"/>
      <c r="F17" s="15"/>
      <c r="G17" s="73"/>
      <c r="H17" s="83"/>
      <c r="L17" s="14" t="str">
        <f>'個人'!L19</f>
        <v>釧路TCアクティヴ</v>
      </c>
      <c r="P17" s="13">
        <f>'個人'!C19</f>
      </c>
    </row>
    <row r="18" spans="1:16" s="13" customFormat="1" ht="19.5" customHeight="1">
      <c r="A18" s="75">
        <f>IF(B18&lt;&gt;"",A17+1,"")</f>
      </c>
      <c r="B18" s="76"/>
      <c r="C18" s="77"/>
      <c r="D18" s="76"/>
      <c r="E18" s="77"/>
      <c r="F18" s="76"/>
      <c r="G18" s="78"/>
      <c r="H18" s="84"/>
      <c r="L18" s="14" t="str">
        <f>'個人'!L20</f>
        <v>なかの体操クラブ</v>
      </c>
      <c r="P18" s="13">
        <f>'個人'!C20</f>
      </c>
    </row>
    <row r="19" spans="1:16" ht="19.5" customHeight="1">
      <c r="A19" s="79">
        <f>COUNT(A14:A18)</f>
        <v>0</v>
      </c>
      <c r="L19" s="14" t="str">
        <f>'個人'!L21</f>
        <v>十勝ジュニア体操クラブ</v>
      </c>
      <c r="P19" s="13">
        <f>'個人'!C21</f>
      </c>
    </row>
    <row r="20" spans="12:16" ht="19.5" customHeight="1">
      <c r="L20" s="14" t="str">
        <f>'個人'!L22</f>
        <v>幕別トランポリンクラブ　フーニ</v>
      </c>
      <c r="P20" s="13">
        <f>'個人'!C22</f>
      </c>
    </row>
    <row r="21" spans="12:16" ht="19.5" customHeight="1">
      <c r="L21" s="14" t="str">
        <f>'個人'!L23</f>
        <v>音更トランポリンクラブ</v>
      </c>
      <c r="P21" s="13">
        <f>'個人'!C23</f>
      </c>
    </row>
    <row r="22" spans="12:16" ht="19.5" customHeight="1">
      <c r="L22" s="14" t="str">
        <f>'個人'!L24</f>
        <v>士幌トランポリンクラブ</v>
      </c>
      <c r="P22" s="13">
        <f>'個人'!C24</f>
      </c>
    </row>
    <row r="23" spans="12:16" ht="19.5" customHeight="1">
      <c r="L23" s="14" t="str">
        <f>'個人'!L25</f>
        <v>サンドーム体操クラブ</v>
      </c>
      <c r="P23" s="13">
        <f>'個人'!C25</f>
      </c>
    </row>
    <row r="24" spans="12:16" ht="19.5" customHeight="1">
      <c r="L24" s="14" t="str">
        <f>'個人'!L26</f>
        <v>トランポリンクラブ　るねは</v>
      </c>
      <c r="P24" s="13">
        <f>'個人'!C26</f>
      </c>
    </row>
    <row r="25" spans="12:16" ht="19.5" customHeight="1">
      <c r="L25" s="14" t="str">
        <f>'個人'!L27</f>
        <v>サクセス　スポーツクラブ</v>
      </c>
      <c r="P25" s="13">
        <f>'個人'!C27</f>
      </c>
    </row>
    <row r="26" spans="12:16" ht="19.5" customHeight="1">
      <c r="L26" s="14" t="str">
        <f>'個人'!L28</f>
        <v>小樽商科大学トランポリン競技部</v>
      </c>
      <c r="P26" s="13">
        <f>'個人'!C28</f>
      </c>
    </row>
    <row r="27" spans="12:16" ht="19.5" customHeight="1">
      <c r="L27" s="14">
        <f>'個人'!L29</f>
        <v>0</v>
      </c>
      <c r="P27" s="13">
        <f>'個人'!C29</f>
      </c>
    </row>
    <row r="28" spans="12:16" ht="19.5" customHeight="1">
      <c r="L28" s="14">
        <f>'個人'!L30</f>
        <v>0</v>
      </c>
      <c r="P28" s="13">
        <f>'個人'!C30</f>
      </c>
    </row>
    <row r="29" spans="12:16" ht="19.5" customHeight="1">
      <c r="L29" s="14">
        <f>'個人'!L31</f>
        <v>0</v>
      </c>
      <c r="P29" s="13">
        <f>'個人'!C31</f>
      </c>
    </row>
    <row r="30" spans="12:16" ht="19.5" customHeight="1">
      <c r="L30" s="14">
        <f>'個人'!L32</f>
        <v>0</v>
      </c>
      <c r="P30" s="13"/>
    </row>
    <row r="31" spans="12:16" ht="19.5" customHeight="1">
      <c r="L31" s="14">
        <f>'個人'!L33</f>
        <v>0</v>
      </c>
      <c r="P31" s="13"/>
    </row>
    <row r="32" spans="12:16" ht="19.5" customHeight="1">
      <c r="L32" s="14">
        <f>'個人'!L34</f>
        <v>0</v>
      </c>
      <c r="P32" s="13"/>
    </row>
    <row r="33" spans="12:16" ht="19.5" customHeight="1">
      <c r="L33" s="14">
        <f>'個人'!L35</f>
        <v>0</v>
      </c>
      <c r="P33" s="13"/>
    </row>
    <row r="34" spans="12:16" ht="19.5" customHeight="1">
      <c r="L34" s="14">
        <f>'個人'!L36</f>
        <v>0</v>
      </c>
      <c r="P34" s="13"/>
    </row>
    <row r="35" spans="12:16" ht="19.5" customHeight="1">
      <c r="L35" s="14">
        <f>'個人'!L37</f>
        <v>0</v>
      </c>
      <c r="P35" s="13"/>
    </row>
    <row r="36" spans="12:16" ht="19.5" customHeight="1">
      <c r="L36" s="14">
        <f>'個人'!L38</f>
        <v>0</v>
      </c>
      <c r="P36" s="13"/>
    </row>
    <row r="37" spans="12:16" ht="19.5" customHeight="1">
      <c r="L37" s="14">
        <f>'個人'!L39</f>
        <v>0</v>
      </c>
      <c r="P37" s="13"/>
    </row>
    <row r="38" spans="12:16" ht="19.5" customHeight="1">
      <c r="L38" s="14">
        <f>'個人'!L40</f>
        <v>0</v>
      </c>
      <c r="P38" s="13"/>
    </row>
    <row r="39" spans="12:16" ht="19.5" customHeight="1">
      <c r="L39" s="14">
        <f>'個人'!L41</f>
        <v>0</v>
      </c>
      <c r="P39" s="13"/>
    </row>
    <row r="40" spans="12:16" ht="19.5" customHeight="1">
      <c r="L40" s="14">
        <f>'個人'!L42</f>
        <v>0</v>
      </c>
      <c r="P40" s="13"/>
    </row>
    <row r="41" spans="12:16" ht="19.5" customHeight="1">
      <c r="L41" s="14">
        <f>'個人'!L43</f>
        <v>0</v>
      </c>
      <c r="P41" s="13"/>
    </row>
    <row r="42" spans="12:16" ht="19.5" customHeight="1">
      <c r="L42" s="14">
        <f>'個人'!L44</f>
        <v>0</v>
      </c>
      <c r="P42" s="13"/>
    </row>
    <row r="43" spans="12:16" ht="19.5" customHeight="1">
      <c r="L43" s="14">
        <f>'個人'!L45</f>
        <v>0</v>
      </c>
      <c r="P43" s="13"/>
    </row>
    <row r="44" spans="12:16" ht="13.5">
      <c r="L44" s="14">
        <f>'個人'!L46</f>
        <v>0</v>
      </c>
      <c r="P44" s="13"/>
    </row>
    <row r="45" spans="12:16" ht="13.5">
      <c r="L45" s="14">
        <f>'個人'!L47</f>
        <v>0</v>
      </c>
      <c r="P45" s="13"/>
    </row>
    <row r="46" spans="12:16" ht="13.5">
      <c r="L46" s="14">
        <f>'個人'!L48</f>
        <v>0</v>
      </c>
      <c r="P46" s="13"/>
    </row>
    <row r="47" spans="12:16" ht="13.5">
      <c r="L47" s="14">
        <f>'個人'!L49</f>
        <v>0</v>
      </c>
      <c r="P47" s="13"/>
    </row>
    <row r="48" spans="12:16" ht="13.5">
      <c r="L48" s="14">
        <f>'個人'!L50</f>
        <v>0</v>
      </c>
      <c r="P48" s="13"/>
    </row>
    <row r="49" spans="12:16" ht="13.5">
      <c r="L49" s="14">
        <f>'個人'!L51</f>
        <v>0</v>
      </c>
      <c r="P49" s="13"/>
    </row>
    <row r="50" spans="12:16" ht="13.5">
      <c r="L50" s="14">
        <f>'個人'!L52</f>
        <v>0</v>
      </c>
      <c r="P50" s="13"/>
    </row>
    <row r="51" spans="12:16" ht="13.5">
      <c r="L51" s="14">
        <f>'個人'!L53</f>
        <v>0</v>
      </c>
      <c r="P51" s="13"/>
    </row>
    <row r="52" spans="12:16" ht="13.5">
      <c r="L52" s="14">
        <f>'個人'!L54</f>
        <v>0</v>
      </c>
      <c r="P52" s="13"/>
    </row>
    <row r="53" ht="13.5">
      <c r="P53" s="13"/>
    </row>
    <row r="54" ht="13.5">
      <c r="P54" s="13"/>
    </row>
    <row r="55" ht="13.5">
      <c r="P55" s="13"/>
    </row>
    <row r="56" ht="13.5">
      <c r="P56" s="13"/>
    </row>
    <row r="57" ht="13.5">
      <c r="P57" s="13"/>
    </row>
    <row r="58" ht="13.5">
      <c r="P58" s="13"/>
    </row>
    <row r="59" ht="13.5">
      <c r="P59" s="13"/>
    </row>
    <row r="60" ht="13.5">
      <c r="P60" s="13"/>
    </row>
    <row r="61" ht="13.5">
      <c r="P61" s="13"/>
    </row>
    <row r="62" ht="13.5">
      <c r="P62" s="13"/>
    </row>
    <row r="63" ht="13.5">
      <c r="P63" s="13"/>
    </row>
    <row r="64" ht="13.5">
      <c r="P64" s="13"/>
    </row>
    <row r="65" ht="13.5">
      <c r="P65" s="13"/>
    </row>
    <row r="66" ht="13.5">
      <c r="P66" s="13"/>
    </row>
    <row r="67" ht="13.5">
      <c r="P67" s="13"/>
    </row>
    <row r="68" ht="13.5">
      <c r="P68" s="13"/>
    </row>
    <row r="69" ht="13.5">
      <c r="P69" s="13"/>
    </row>
    <row r="70" ht="13.5">
      <c r="P70" s="13"/>
    </row>
    <row r="71" ht="13.5">
      <c r="P71" s="13"/>
    </row>
    <row r="72" ht="13.5">
      <c r="P72" s="13"/>
    </row>
    <row r="73" ht="13.5">
      <c r="P73" s="13"/>
    </row>
    <row r="74" ht="13.5">
      <c r="P74" s="13"/>
    </row>
    <row r="75" ht="13.5">
      <c r="P75" s="13"/>
    </row>
    <row r="76" ht="13.5">
      <c r="P76" s="13"/>
    </row>
    <row r="77" ht="13.5">
      <c r="P77" s="13"/>
    </row>
    <row r="78" ht="13.5">
      <c r="P78" s="13"/>
    </row>
    <row r="79" ht="13.5">
      <c r="P79" s="13"/>
    </row>
    <row r="80" ht="13.5">
      <c r="P80" s="13"/>
    </row>
    <row r="81" ht="13.5">
      <c r="P81" s="13"/>
    </row>
    <row r="82" ht="13.5">
      <c r="P82" s="13"/>
    </row>
    <row r="83" ht="13.5">
      <c r="P83" s="13"/>
    </row>
    <row r="84" ht="13.5">
      <c r="P84" s="13"/>
    </row>
    <row r="85" ht="13.5">
      <c r="P85" s="13"/>
    </row>
    <row r="86" ht="13.5">
      <c r="P86" s="13"/>
    </row>
    <row r="87" ht="13.5">
      <c r="P87" s="13"/>
    </row>
    <row r="88" ht="13.5">
      <c r="P88" s="13"/>
    </row>
    <row r="89" ht="13.5">
      <c r="P89" s="13"/>
    </row>
    <row r="90" ht="13.5">
      <c r="P90" s="13"/>
    </row>
    <row r="91" ht="13.5">
      <c r="P91" s="13"/>
    </row>
    <row r="92" ht="13.5">
      <c r="P92" s="13"/>
    </row>
    <row r="93" ht="13.5">
      <c r="P93" s="13"/>
    </row>
    <row r="94" ht="13.5">
      <c r="P94" s="13"/>
    </row>
    <row r="95" ht="13.5">
      <c r="P95" s="13"/>
    </row>
    <row r="96" ht="13.5">
      <c r="P96" s="13"/>
    </row>
    <row r="97" ht="13.5">
      <c r="P97" s="13"/>
    </row>
    <row r="98" ht="13.5">
      <c r="P98" s="13"/>
    </row>
    <row r="99" ht="13.5">
      <c r="P99" s="13"/>
    </row>
    <row r="100" ht="13.5">
      <c r="P100" s="13"/>
    </row>
    <row r="101" ht="13.5">
      <c r="P101" s="13"/>
    </row>
    <row r="102" ht="13.5">
      <c r="P102" s="13"/>
    </row>
    <row r="103" ht="13.5">
      <c r="P103" s="13"/>
    </row>
    <row r="104" ht="13.5">
      <c r="P104" s="13"/>
    </row>
    <row r="105" ht="13.5">
      <c r="P105" s="13"/>
    </row>
    <row r="106" ht="13.5">
      <c r="P106" s="13"/>
    </row>
    <row r="107" ht="13.5">
      <c r="P107" s="13"/>
    </row>
    <row r="108" ht="13.5">
      <c r="P108" s="13"/>
    </row>
    <row r="109" ht="13.5">
      <c r="P109" s="13"/>
    </row>
    <row r="110" ht="13.5">
      <c r="P110" s="13"/>
    </row>
    <row r="111" ht="13.5">
      <c r="P111" s="13"/>
    </row>
    <row r="112" ht="13.5">
      <c r="P112" s="13"/>
    </row>
    <row r="113" ht="13.5">
      <c r="P113" s="13"/>
    </row>
    <row r="114" ht="13.5">
      <c r="P114" s="13"/>
    </row>
    <row r="115" ht="13.5">
      <c r="P115" s="13"/>
    </row>
    <row r="116" ht="13.5">
      <c r="P116" s="13"/>
    </row>
    <row r="117" ht="13.5">
      <c r="P117" s="13"/>
    </row>
    <row r="118" ht="13.5">
      <c r="P118" s="13"/>
    </row>
    <row r="119" ht="13.5">
      <c r="P119" s="13"/>
    </row>
    <row r="120" ht="13.5">
      <c r="P120" s="13"/>
    </row>
    <row r="121" ht="13.5">
      <c r="P121" s="13"/>
    </row>
    <row r="122" ht="13.5">
      <c r="P122" s="13"/>
    </row>
    <row r="123" ht="13.5">
      <c r="P123" s="13"/>
    </row>
    <row r="124" ht="13.5">
      <c r="P124" s="13"/>
    </row>
    <row r="125" ht="13.5">
      <c r="P125" s="13"/>
    </row>
    <row r="126" ht="13.5">
      <c r="P126" s="13"/>
    </row>
    <row r="127" ht="13.5">
      <c r="P127" s="13"/>
    </row>
    <row r="128" ht="13.5">
      <c r="P128" s="13"/>
    </row>
    <row r="129" ht="13.5">
      <c r="P129" s="13"/>
    </row>
    <row r="130" ht="13.5">
      <c r="P130" s="13"/>
    </row>
    <row r="131" ht="13.5">
      <c r="P131" s="13"/>
    </row>
    <row r="132" ht="13.5">
      <c r="P132" s="13"/>
    </row>
    <row r="133" ht="13.5">
      <c r="P133" s="13"/>
    </row>
    <row r="134" ht="13.5">
      <c r="P134" s="13"/>
    </row>
    <row r="135" ht="13.5">
      <c r="P135" s="13"/>
    </row>
    <row r="136" ht="13.5">
      <c r="P136" s="13"/>
    </row>
    <row r="137" ht="13.5">
      <c r="P137" s="13"/>
    </row>
    <row r="138" ht="13.5">
      <c r="P138" s="13"/>
    </row>
    <row r="139" ht="13.5">
      <c r="P139" s="13"/>
    </row>
    <row r="140" ht="13.5">
      <c r="P140" s="13"/>
    </row>
    <row r="141" ht="13.5">
      <c r="P141" s="13"/>
    </row>
    <row r="142" ht="13.5">
      <c r="P142" s="13"/>
    </row>
    <row r="143" ht="13.5">
      <c r="P143" s="13"/>
    </row>
    <row r="144" ht="13.5">
      <c r="P144" s="13"/>
    </row>
    <row r="145" ht="13.5">
      <c r="P145" s="13"/>
    </row>
    <row r="146" ht="13.5">
      <c r="P146" s="13"/>
    </row>
    <row r="147" ht="13.5">
      <c r="P147" s="13"/>
    </row>
    <row r="148" ht="13.5">
      <c r="P148" s="13"/>
    </row>
    <row r="149" ht="13.5">
      <c r="P149" s="13"/>
    </row>
    <row r="150" ht="13.5">
      <c r="P150" s="13"/>
    </row>
    <row r="151" ht="13.5">
      <c r="P151" s="13"/>
    </row>
    <row r="152" ht="13.5">
      <c r="P152" s="13"/>
    </row>
    <row r="153" ht="13.5">
      <c r="P153" s="13"/>
    </row>
    <row r="154" ht="13.5">
      <c r="P154" s="13"/>
    </row>
    <row r="155" ht="13.5">
      <c r="P155" s="13"/>
    </row>
    <row r="156" ht="13.5">
      <c r="P156" s="13"/>
    </row>
    <row r="157" ht="13.5">
      <c r="P157" s="13"/>
    </row>
    <row r="158" ht="13.5">
      <c r="P158" s="13"/>
    </row>
    <row r="159" ht="13.5">
      <c r="P159" s="13"/>
    </row>
    <row r="160" ht="13.5">
      <c r="P160" s="13"/>
    </row>
    <row r="161" ht="13.5">
      <c r="P161" s="13"/>
    </row>
    <row r="162" ht="13.5">
      <c r="P162" s="13"/>
    </row>
    <row r="163" ht="13.5">
      <c r="P163" s="13"/>
    </row>
    <row r="164" ht="13.5">
      <c r="P164" s="13"/>
    </row>
    <row r="165" ht="13.5">
      <c r="P165" s="13"/>
    </row>
    <row r="166" ht="13.5">
      <c r="P166" s="13"/>
    </row>
    <row r="167" ht="13.5">
      <c r="P167" s="13"/>
    </row>
    <row r="168" ht="13.5">
      <c r="P168" s="13"/>
    </row>
    <row r="169" ht="13.5">
      <c r="P169" s="13"/>
    </row>
    <row r="170" ht="13.5">
      <c r="P170" s="13"/>
    </row>
    <row r="171" ht="13.5">
      <c r="P171" s="13"/>
    </row>
    <row r="172" ht="13.5">
      <c r="P172" s="13"/>
    </row>
    <row r="173" ht="13.5">
      <c r="P173" s="13"/>
    </row>
    <row r="174" ht="13.5">
      <c r="P174" s="13"/>
    </row>
    <row r="175" ht="13.5">
      <c r="P175" s="13"/>
    </row>
    <row r="176" ht="13.5">
      <c r="P176" s="13"/>
    </row>
    <row r="177" ht="13.5">
      <c r="P177" s="13"/>
    </row>
    <row r="178" ht="13.5">
      <c r="P178" s="13"/>
    </row>
    <row r="179" ht="13.5">
      <c r="P179" s="13"/>
    </row>
    <row r="180" ht="13.5">
      <c r="P180" s="13"/>
    </row>
    <row r="181" ht="13.5">
      <c r="P181" s="13"/>
    </row>
    <row r="182" ht="13.5">
      <c r="P182" s="13"/>
    </row>
    <row r="183" ht="13.5">
      <c r="P183" s="13"/>
    </row>
    <row r="184" ht="13.5">
      <c r="P184" s="13"/>
    </row>
    <row r="185" ht="13.5">
      <c r="P185" s="13"/>
    </row>
    <row r="186" ht="13.5">
      <c r="P186" s="13"/>
    </row>
    <row r="187" ht="13.5">
      <c r="P187" s="13"/>
    </row>
    <row r="188" ht="13.5">
      <c r="P188" s="13"/>
    </row>
    <row r="189" ht="13.5">
      <c r="P189" s="13"/>
    </row>
    <row r="190" ht="13.5">
      <c r="P190" s="13"/>
    </row>
    <row r="191" ht="13.5">
      <c r="P191" s="13"/>
    </row>
    <row r="192" ht="13.5">
      <c r="P192" s="13"/>
    </row>
    <row r="193" ht="13.5">
      <c r="P193" s="13"/>
    </row>
    <row r="194" ht="13.5">
      <c r="P194" s="13"/>
    </row>
    <row r="195" ht="13.5">
      <c r="P195" s="13"/>
    </row>
    <row r="196" ht="13.5">
      <c r="P196" s="13"/>
    </row>
    <row r="197" ht="13.5">
      <c r="P197" s="13"/>
    </row>
    <row r="198" ht="13.5">
      <c r="P198" s="13"/>
    </row>
    <row r="199" ht="13.5">
      <c r="P199" s="13"/>
    </row>
    <row r="200" ht="13.5">
      <c r="P200" s="13"/>
    </row>
    <row r="201" ht="13.5">
      <c r="P201" s="13"/>
    </row>
    <row r="202" ht="13.5">
      <c r="P202" s="13"/>
    </row>
    <row r="203" ht="13.5">
      <c r="P203" s="13"/>
    </row>
    <row r="204" ht="13.5">
      <c r="P204" s="13"/>
    </row>
    <row r="205" ht="13.5">
      <c r="P205" s="13"/>
    </row>
    <row r="206" ht="13.5">
      <c r="P206" s="13"/>
    </row>
    <row r="207" ht="13.5">
      <c r="P207" s="13"/>
    </row>
    <row r="208" ht="13.5">
      <c r="P208" s="13"/>
    </row>
    <row r="209" ht="13.5">
      <c r="P209" s="13"/>
    </row>
    <row r="210" ht="13.5">
      <c r="P210" s="13"/>
    </row>
    <row r="211" ht="13.5">
      <c r="P211" s="13"/>
    </row>
    <row r="212" ht="13.5">
      <c r="P212" s="13"/>
    </row>
    <row r="213" ht="13.5">
      <c r="P213" s="13"/>
    </row>
    <row r="214" ht="13.5">
      <c r="P214" s="13"/>
    </row>
    <row r="215" ht="13.5">
      <c r="P215" s="13"/>
    </row>
    <row r="216" ht="13.5">
      <c r="P216" s="13"/>
    </row>
    <row r="217" ht="13.5">
      <c r="P217" s="13"/>
    </row>
    <row r="218" ht="13.5">
      <c r="P218" s="13"/>
    </row>
    <row r="219" ht="13.5">
      <c r="P219" s="13"/>
    </row>
    <row r="220" ht="13.5">
      <c r="P220" s="13"/>
    </row>
    <row r="221" ht="13.5">
      <c r="P221" s="13"/>
    </row>
    <row r="222" ht="13.5">
      <c r="P222" s="13"/>
    </row>
    <row r="223" ht="13.5">
      <c r="P223" s="13"/>
    </row>
    <row r="224" ht="13.5">
      <c r="P224" s="13"/>
    </row>
    <row r="225" ht="13.5">
      <c r="P225" s="13"/>
    </row>
    <row r="226" ht="13.5">
      <c r="P226" s="13"/>
    </row>
    <row r="227" ht="13.5">
      <c r="P227" s="13"/>
    </row>
    <row r="228" ht="13.5">
      <c r="P228" s="13"/>
    </row>
    <row r="229" ht="13.5">
      <c r="P229" s="13"/>
    </row>
    <row r="230" ht="13.5">
      <c r="P230" s="13"/>
    </row>
    <row r="231" ht="13.5">
      <c r="P231" s="13"/>
    </row>
    <row r="232" ht="13.5">
      <c r="P232" s="13"/>
    </row>
    <row r="233" ht="13.5">
      <c r="P233" s="13"/>
    </row>
    <row r="234" ht="13.5">
      <c r="P234" s="13"/>
    </row>
    <row r="235" ht="13.5">
      <c r="P235" s="13"/>
    </row>
    <row r="236" ht="13.5">
      <c r="P236" s="13"/>
    </row>
    <row r="237" ht="13.5">
      <c r="P237" s="13"/>
    </row>
    <row r="238" ht="13.5">
      <c r="P238" s="13"/>
    </row>
    <row r="239" ht="13.5">
      <c r="P239" s="13"/>
    </row>
    <row r="240" ht="13.5">
      <c r="P240" s="13"/>
    </row>
    <row r="241" ht="13.5">
      <c r="P241" s="13"/>
    </row>
    <row r="242" ht="13.5">
      <c r="P242" s="13"/>
    </row>
    <row r="243" ht="13.5">
      <c r="P243" s="13"/>
    </row>
    <row r="244" ht="13.5">
      <c r="P244" s="13"/>
    </row>
    <row r="245" ht="13.5">
      <c r="P245" s="13"/>
    </row>
    <row r="246" ht="13.5">
      <c r="P246" s="13"/>
    </row>
    <row r="247" ht="13.5">
      <c r="P247" s="13"/>
    </row>
    <row r="248" ht="13.5">
      <c r="P248" s="13"/>
    </row>
    <row r="249" ht="13.5">
      <c r="P249" s="13"/>
    </row>
    <row r="250" ht="13.5">
      <c r="P250" s="13"/>
    </row>
    <row r="251" ht="13.5">
      <c r="P251" s="13"/>
    </row>
    <row r="252" ht="13.5">
      <c r="P252" s="13"/>
    </row>
    <row r="253" ht="13.5">
      <c r="P253" s="13"/>
    </row>
    <row r="254" ht="13.5">
      <c r="P254" s="13"/>
    </row>
    <row r="255" ht="13.5">
      <c r="P255" s="13"/>
    </row>
    <row r="256" ht="13.5">
      <c r="P256" s="13"/>
    </row>
    <row r="257" ht="13.5">
      <c r="P257" s="13"/>
    </row>
    <row r="258" ht="13.5">
      <c r="P258" s="13"/>
    </row>
    <row r="259" ht="13.5">
      <c r="P259" s="13"/>
    </row>
    <row r="260" ht="13.5">
      <c r="P260" s="13"/>
    </row>
    <row r="261" ht="13.5">
      <c r="P261" s="13"/>
    </row>
    <row r="262" ht="13.5">
      <c r="P262" s="13"/>
    </row>
    <row r="263" ht="13.5">
      <c r="P263" s="13"/>
    </row>
    <row r="264" ht="13.5">
      <c r="P264" s="13"/>
    </row>
    <row r="265" ht="13.5">
      <c r="P265" s="13"/>
    </row>
    <row r="266" ht="13.5">
      <c r="P266" s="13"/>
    </row>
    <row r="267" ht="13.5">
      <c r="P267" s="13"/>
    </row>
    <row r="268" ht="13.5">
      <c r="P268" s="13"/>
    </row>
    <row r="269" ht="13.5">
      <c r="P269" s="13"/>
    </row>
    <row r="270" ht="13.5">
      <c r="P270" s="13"/>
    </row>
    <row r="271" ht="13.5">
      <c r="P271" s="13"/>
    </row>
    <row r="272" ht="13.5">
      <c r="P272" s="13"/>
    </row>
    <row r="273" ht="13.5">
      <c r="P273" s="13"/>
    </row>
    <row r="274" ht="13.5">
      <c r="P274" s="13"/>
    </row>
    <row r="275" ht="13.5">
      <c r="P275" s="13"/>
    </row>
    <row r="276" ht="13.5">
      <c r="P276" s="13"/>
    </row>
    <row r="277" ht="13.5">
      <c r="P277" s="13"/>
    </row>
    <row r="278" ht="13.5">
      <c r="P278" s="13"/>
    </row>
    <row r="279" ht="13.5">
      <c r="P279" s="13"/>
    </row>
    <row r="280" ht="13.5">
      <c r="P280" s="13"/>
    </row>
    <row r="281" ht="13.5">
      <c r="P281" s="13"/>
    </row>
    <row r="282" ht="13.5">
      <c r="P282" s="13"/>
    </row>
    <row r="283" ht="13.5">
      <c r="P283" s="13"/>
    </row>
    <row r="284" ht="13.5">
      <c r="P284" s="13"/>
    </row>
    <row r="285" ht="13.5">
      <c r="P285" s="13"/>
    </row>
    <row r="286" ht="13.5">
      <c r="P286" s="13"/>
    </row>
    <row r="287" ht="13.5">
      <c r="P287" s="13"/>
    </row>
    <row r="288" ht="13.5">
      <c r="P288" s="13"/>
    </row>
    <row r="289" ht="13.5">
      <c r="P289" s="13"/>
    </row>
    <row r="290" ht="13.5">
      <c r="P290" s="13"/>
    </row>
    <row r="291" ht="13.5">
      <c r="P291" s="13"/>
    </row>
    <row r="292" ht="13.5">
      <c r="P292" s="13"/>
    </row>
    <row r="293" ht="13.5">
      <c r="P293" s="13"/>
    </row>
    <row r="294" ht="13.5">
      <c r="P294" s="13"/>
    </row>
    <row r="295" ht="13.5">
      <c r="P295" s="13"/>
    </row>
    <row r="296" ht="13.5">
      <c r="P296" s="13"/>
    </row>
    <row r="297" ht="13.5">
      <c r="P297" s="13"/>
    </row>
    <row r="298" ht="13.5">
      <c r="P298" s="13"/>
    </row>
    <row r="299" ht="13.5">
      <c r="P299" s="13"/>
    </row>
    <row r="300" ht="13.5">
      <c r="P300" s="13"/>
    </row>
    <row r="301" ht="13.5">
      <c r="P301" s="13"/>
    </row>
    <row r="302" ht="13.5">
      <c r="P302" s="13"/>
    </row>
    <row r="303" ht="13.5">
      <c r="P303" s="13"/>
    </row>
    <row r="304" ht="13.5">
      <c r="P304" s="13"/>
    </row>
    <row r="305" ht="13.5">
      <c r="P305" s="13"/>
    </row>
    <row r="306" ht="13.5">
      <c r="P306" s="13"/>
    </row>
    <row r="307" ht="13.5">
      <c r="P307" s="13"/>
    </row>
    <row r="308" ht="13.5">
      <c r="P308" s="13"/>
    </row>
    <row r="309" ht="13.5">
      <c r="P309" s="13"/>
    </row>
    <row r="310" ht="13.5">
      <c r="P310" s="13"/>
    </row>
    <row r="311" ht="13.5">
      <c r="P311" s="13"/>
    </row>
    <row r="312" ht="13.5">
      <c r="P312" s="13"/>
    </row>
    <row r="313" ht="13.5">
      <c r="P313" s="13"/>
    </row>
    <row r="314" ht="13.5">
      <c r="P314" s="13"/>
    </row>
    <row r="315" ht="13.5">
      <c r="P315" s="13"/>
    </row>
    <row r="316" ht="13.5">
      <c r="P316" s="13"/>
    </row>
    <row r="317" ht="13.5">
      <c r="P317" s="13"/>
    </row>
    <row r="318" ht="13.5">
      <c r="P318" s="13"/>
    </row>
    <row r="319" ht="13.5">
      <c r="P319" s="13"/>
    </row>
    <row r="320" ht="13.5">
      <c r="P320" s="13"/>
    </row>
    <row r="321" ht="13.5">
      <c r="P321" s="13"/>
    </row>
    <row r="322" ht="13.5">
      <c r="P322" s="13"/>
    </row>
    <row r="323" ht="13.5">
      <c r="P323" s="13"/>
    </row>
    <row r="324" ht="13.5">
      <c r="P324" s="13"/>
    </row>
    <row r="325" ht="13.5">
      <c r="P325" s="13"/>
    </row>
    <row r="326" ht="13.5">
      <c r="P326" s="13"/>
    </row>
    <row r="327" ht="13.5">
      <c r="P327" s="13"/>
    </row>
    <row r="328" ht="13.5">
      <c r="P328" s="13"/>
    </row>
    <row r="329" ht="13.5">
      <c r="P329" s="13"/>
    </row>
    <row r="330" ht="13.5">
      <c r="P330" s="13"/>
    </row>
    <row r="331" ht="13.5">
      <c r="P331" s="13"/>
    </row>
    <row r="332" ht="13.5">
      <c r="P332" s="13"/>
    </row>
    <row r="333" ht="13.5">
      <c r="P333" s="13"/>
    </row>
    <row r="334" ht="13.5">
      <c r="P334" s="13"/>
    </row>
    <row r="335" ht="13.5">
      <c r="P335" s="13"/>
    </row>
    <row r="336" ht="13.5">
      <c r="P336" s="13"/>
    </row>
    <row r="337" ht="13.5">
      <c r="P337" s="13"/>
    </row>
    <row r="338" ht="13.5">
      <c r="P338" s="13"/>
    </row>
    <row r="339" ht="13.5">
      <c r="P339" s="13"/>
    </row>
    <row r="340" ht="13.5">
      <c r="P340" s="13"/>
    </row>
    <row r="341" ht="13.5">
      <c r="P341" s="13"/>
    </row>
    <row r="342" ht="13.5">
      <c r="P342" s="13"/>
    </row>
    <row r="343" ht="13.5">
      <c r="P343" s="13"/>
    </row>
    <row r="344" ht="13.5">
      <c r="P344" s="13"/>
    </row>
    <row r="345" ht="13.5">
      <c r="P345" s="13"/>
    </row>
    <row r="346" ht="13.5">
      <c r="P346" s="13"/>
    </row>
    <row r="347" ht="13.5">
      <c r="P347" s="13"/>
    </row>
    <row r="348" ht="13.5">
      <c r="P348" s="13"/>
    </row>
    <row r="349" ht="13.5">
      <c r="P349" s="13"/>
    </row>
    <row r="350" ht="13.5">
      <c r="P350" s="13"/>
    </row>
    <row r="351" ht="13.5">
      <c r="P351" s="13"/>
    </row>
    <row r="352" ht="13.5">
      <c r="P352" s="13"/>
    </row>
    <row r="353" ht="13.5">
      <c r="P353" s="13"/>
    </row>
    <row r="354" ht="13.5">
      <c r="P354" s="13"/>
    </row>
    <row r="355" ht="13.5">
      <c r="P355" s="13"/>
    </row>
    <row r="356" ht="13.5">
      <c r="P356" s="13"/>
    </row>
    <row r="357" ht="13.5">
      <c r="P357" s="13"/>
    </row>
    <row r="358" ht="13.5">
      <c r="P358" s="13"/>
    </row>
    <row r="359" ht="13.5">
      <c r="P359" s="13"/>
    </row>
    <row r="360" ht="13.5">
      <c r="P360" s="13"/>
    </row>
    <row r="361" ht="13.5">
      <c r="P361" s="13"/>
    </row>
    <row r="362" ht="13.5">
      <c r="P362" s="13"/>
    </row>
    <row r="363" ht="13.5">
      <c r="P363" s="13"/>
    </row>
    <row r="364" ht="13.5">
      <c r="P364" s="13"/>
    </row>
    <row r="365" ht="13.5">
      <c r="P365" s="13"/>
    </row>
    <row r="366" ht="13.5">
      <c r="P366" s="13"/>
    </row>
    <row r="367" ht="13.5">
      <c r="P367" s="13"/>
    </row>
    <row r="368" ht="13.5">
      <c r="P368" s="13"/>
    </row>
    <row r="369" ht="13.5">
      <c r="P369" s="13"/>
    </row>
    <row r="370" ht="13.5">
      <c r="P370" s="13"/>
    </row>
    <row r="371" ht="13.5">
      <c r="P371" s="13"/>
    </row>
    <row r="372" ht="13.5">
      <c r="P372" s="13"/>
    </row>
    <row r="373" ht="13.5">
      <c r="P373" s="13"/>
    </row>
    <row r="374" ht="13.5">
      <c r="P374" s="13"/>
    </row>
    <row r="375" ht="13.5">
      <c r="P375" s="13"/>
    </row>
    <row r="376" ht="13.5">
      <c r="P376" s="13"/>
    </row>
    <row r="377" ht="13.5">
      <c r="P377" s="13"/>
    </row>
    <row r="378" ht="13.5">
      <c r="P378" s="13"/>
    </row>
    <row r="379" ht="13.5">
      <c r="P379" s="13"/>
    </row>
    <row r="380" ht="13.5">
      <c r="P380" s="13"/>
    </row>
    <row r="381" ht="13.5">
      <c r="P381" s="13"/>
    </row>
    <row r="382" ht="13.5">
      <c r="P382" s="13"/>
    </row>
    <row r="383" ht="13.5">
      <c r="P383" s="13"/>
    </row>
    <row r="384" ht="13.5">
      <c r="P384" s="13"/>
    </row>
    <row r="385" ht="13.5">
      <c r="P385" s="13"/>
    </row>
    <row r="386" ht="13.5">
      <c r="P386" s="13"/>
    </row>
    <row r="387" ht="13.5">
      <c r="P387" s="13"/>
    </row>
    <row r="388" ht="13.5">
      <c r="P388" s="13"/>
    </row>
    <row r="389" ht="13.5">
      <c r="P389" s="13"/>
    </row>
    <row r="390" ht="13.5">
      <c r="P390" s="13"/>
    </row>
    <row r="391" ht="13.5">
      <c r="P391" s="13"/>
    </row>
    <row r="392" ht="13.5">
      <c r="P392" s="13"/>
    </row>
    <row r="393" ht="13.5">
      <c r="P393" s="13"/>
    </row>
    <row r="394" ht="13.5">
      <c r="P394" s="13"/>
    </row>
    <row r="395" ht="13.5">
      <c r="P395" s="13"/>
    </row>
    <row r="396" ht="13.5">
      <c r="P396" s="13"/>
    </row>
    <row r="397" ht="13.5">
      <c r="P397" s="13"/>
    </row>
    <row r="398" ht="13.5">
      <c r="P398" s="13"/>
    </row>
    <row r="399" ht="13.5">
      <c r="P399" s="13"/>
    </row>
    <row r="400" ht="13.5">
      <c r="P400" s="13"/>
    </row>
  </sheetData>
  <sheetProtection/>
  <dataValidations count="1">
    <dataValidation type="list" allowBlank="1" showInputMessage="1" showErrorMessage="1" sqref="C5:C9 C14:C18 E5:E9 E14:E18 G5:G9 G14:G18">
      <formula1>$N$5:$N$9</formula1>
    </dataValidation>
  </dataValidations>
  <printOptions horizontalCentered="1"/>
  <pageMargins left="0.3937007874015748" right="0.3937007874015748" top="0.5905511811023623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K25"/>
  <sheetViews>
    <sheetView showGridLines="0" view="pageBreakPreview" zoomScaleSheetLayoutView="100" workbookViewId="0" topLeftCell="A1">
      <selection activeCell="B12" sqref="B12"/>
    </sheetView>
  </sheetViews>
  <sheetFormatPr defaultColWidth="0" defaultRowHeight="14.25" customHeight="1" zeroHeight="1"/>
  <cols>
    <col min="1" max="7" width="9" style="20" customWidth="1"/>
    <col min="8" max="8" width="9.09765625" style="20" customWidth="1"/>
    <col min="9" max="9" width="9" style="20" customWidth="1"/>
    <col min="10" max="16384" width="9" style="20" hidden="1" customWidth="1"/>
  </cols>
  <sheetData>
    <row r="1" spans="1:10" ht="14.25" customHeight="1">
      <c r="A1" s="49"/>
      <c r="B1" s="281" t="s">
        <v>73</v>
      </c>
      <c r="C1" s="281"/>
      <c r="D1" s="281"/>
      <c r="E1" s="281"/>
      <c r="F1" s="281"/>
      <c r="G1" s="281"/>
      <c r="H1" s="281"/>
      <c r="I1" s="49"/>
      <c r="J1" s="21"/>
    </row>
    <row r="2" spans="1:10" ht="14.25" customHeight="1">
      <c r="A2" s="49"/>
      <c r="B2" s="282"/>
      <c r="C2" s="282"/>
      <c r="D2" s="282"/>
      <c r="E2" s="282"/>
      <c r="F2" s="282"/>
      <c r="G2" s="282"/>
      <c r="H2" s="282"/>
      <c r="I2" s="49"/>
      <c r="J2" s="22"/>
    </row>
    <row r="3" spans="2:9" ht="24.75" customHeight="1">
      <c r="B3" s="287" t="s">
        <v>61</v>
      </c>
      <c r="C3" s="288"/>
      <c r="D3" s="288"/>
      <c r="E3" s="289"/>
      <c r="F3" s="289"/>
      <c r="G3" s="289"/>
      <c r="H3" s="290"/>
      <c r="I3" s="23"/>
    </row>
    <row r="4" spans="2:9" ht="24.75" customHeight="1">
      <c r="B4" s="291" t="s">
        <v>74</v>
      </c>
      <c r="C4" s="292"/>
      <c r="D4" s="292"/>
      <c r="E4" s="276"/>
      <c r="F4" s="276"/>
      <c r="G4" s="276"/>
      <c r="H4" s="277"/>
      <c r="I4" s="23"/>
    </row>
    <row r="5" spans="2:9" ht="24.75" customHeight="1">
      <c r="B5" s="49"/>
      <c r="C5" s="49"/>
      <c r="D5" s="49"/>
      <c r="E5" s="49"/>
      <c r="F5" s="49"/>
      <c r="G5" s="49"/>
      <c r="H5" s="49"/>
      <c r="I5" s="49"/>
    </row>
    <row r="6" spans="2:9" ht="24.75" customHeight="1">
      <c r="B6" s="49" t="s">
        <v>388</v>
      </c>
      <c r="C6" s="49"/>
      <c r="D6" s="49"/>
      <c r="E6" s="49"/>
      <c r="F6" s="49"/>
      <c r="G6" s="148">
        <v>0</v>
      </c>
      <c r="H6" s="49" t="s">
        <v>389</v>
      </c>
      <c r="I6" s="49"/>
    </row>
    <row r="7" spans="2:9" ht="24">
      <c r="B7" s="145" t="s">
        <v>390</v>
      </c>
      <c r="C7" s="49"/>
      <c r="D7" s="49"/>
      <c r="E7" s="49"/>
      <c r="F7" s="49"/>
      <c r="G7" s="49"/>
      <c r="H7" s="49"/>
      <c r="I7" s="49"/>
    </row>
    <row r="8" spans="2:9" ht="24">
      <c r="B8" s="147" t="s">
        <v>394</v>
      </c>
      <c r="C8" s="49"/>
      <c r="D8" s="49"/>
      <c r="E8" s="49"/>
      <c r="F8" s="49"/>
      <c r="G8" s="49"/>
      <c r="H8" s="49"/>
      <c r="I8" s="49"/>
    </row>
    <row r="9" spans="2:9" ht="24.75" customHeight="1">
      <c r="B9" s="49"/>
      <c r="C9" s="49"/>
      <c r="D9" s="49"/>
      <c r="E9" s="49"/>
      <c r="F9" s="49"/>
      <c r="G9" s="49"/>
      <c r="H9" s="49"/>
      <c r="I9" s="49"/>
    </row>
    <row r="10" spans="1:9" ht="24">
      <c r="A10" s="49"/>
      <c r="B10" s="49" t="s">
        <v>75</v>
      </c>
      <c r="C10" s="49"/>
      <c r="D10" s="49"/>
      <c r="E10" s="49"/>
      <c r="F10" s="49"/>
      <c r="G10" s="49"/>
      <c r="H10" s="49"/>
      <c r="I10" s="49"/>
    </row>
    <row r="11" spans="1:9" ht="14.25" customHeight="1">
      <c r="A11" s="48"/>
      <c r="B11" s="48"/>
      <c r="C11" s="48"/>
      <c r="D11" s="48"/>
      <c r="E11" s="48"/>
      <c r="F11" s="48"/>
      <c r="G11" s="48"/>
      <c r="H11" s="48"/>
      <c r="I11" s="48"/>
    </row>
    <row r="12" spans="1:9" ht="24">
      <c r="A12" s="48"/>
      <c r="C12" s="48"/>
      <c r="D12" s="48"/>
      <c r="E12" s="48"/>
      <c r="F12" s="48"/>
      <c r="G12" s="148">
        <v>0</v>
      </c>
      <c r="H12" s="49" t="s">
        <v>391</v>
      </c>
      <c r="I12" s="48"/>
    </row>
    <row r="13" spans="1:9" ht="24" customHeight="1">
      <c r="A13" s="48"/>
      <c r="B13" s="146" t="s">
        <v>392</v>
      </c>
      <c r="C13" s="48"/>
      <c r="D13" s="48"/>
      <c r="E13" s="48"/>
      <c r="F13" s="48"/>
      <c r="G13" s="48"/>
      <c r="H13" s="48"/>
      <c r="I13" s="48"/>
    </row>
    <row r="14" spans="1:9" ht="14.25" customHeight="1">
      <c r="A14" s="48"/>
      <c r="B14" s="20" t="s">
        <v>393</v>
      </c>
      <c r="C14" s="48"/>
      <c r="D14" s="48"/>
      <c r="E14" s="48"/>
      <c r="F14" s="48"/>
      <c r="G14" s="48"/>
      <c r="H14" s="48"/>
      <c r="I14" s="48"/>
    </row>
    <row r="15" spans="2:8" ht="14.25">
      <c r="B15" s="279"/>
      <c r="C15" s="279"/>
      <c r="D15" s="279"/>
      <c r="E15" s="279"/>
      <c r="F15" s="279"/>
      <c r="G15" s="279"/>
      <c r="H15" s="279"/>
    </row>
    <row r="16" spans="2:8" ht="22.5" customHeight="1">
      <c r="B16" s="286"/>
      <c r="C16" s="286"/>
      <c r="D16" s="286"/>
      <c r="E16" s="286"/>
      <c r="F16" s="286"/>
      <c r="G16" s="286"/>
      <c r="H16" s="286"/>
    </row>
    <row r="17" spans="2:8" ht="14.25">
      <c r="B17" s="286"/>
      <c r="C17" s="286"/>
      <c r="D17" s="286"/>
      <c r="E17" s="286"/>
      <c r="F17" s="286"/>
      <c r="G17" s="286"/>
      <c r="H17" s="286"/>
    </row>
    <row r="18" spans="2:8" ht="14.25" customHeight="1">
      <c r="B18" s="201"/>
      <c r="C18" s="201"/>
      <c r="D18" s="201"/>
      <c r="E18" s="201"/>
      <c r="F18" s="201"/>
      <c r="G18" s="201"/>
      <c r="H18" s="201"/>
    </row>
    <row r="19" spans="2:8" ht="14.25">
      <c r="B19" s="202"/>
      <c r="C19" s="202"/>
      <c r="D19" s="202"/>
      <c r="E19" s="202"/>
      <c r="F19" s="202"/>
      <c r="G19" s="202"/>
      <c r="H19" s="202"/>
    </row>
    <row r="20" spans="2:8" ht="30" customHeight="1">
      <c r="B20" s="203"/>
      <c r="C20" s="280"/>
      <c r="D20" s="280"/>
      <c r="E20" s="280"/>
      <c r="F20" s="280"/>
      <c r="G20" s="280"/>
      <c r="H20" s="280"/>
    </row>
    <row r="21" spans="2:8" ht="24.75" customHeight="1" hidden="1">
      <c r="B21" s="204"/>
      <c r="C21" s="278"/>
      <c r="D21" s="278"/>
      <c r="E21" s="278"/>
      <c r="F21" s="278"/>
      <c r="G21" s="278"/>
      <c r="H21" s="278"/>
    </row>
    <row r="22" spans="2:8" ht="24.75" customHeight="1">
      <c r="B22" s="204"/>
      <c r="C22" s="278"/>
      <c r="D22" s="278"/>
      <c r="E22" s="278"/>
      <c r="F22" s="278"/>
      <c r="G22" s="278"/>
      <c r="H22" s="278"/>
    </row>
    <row r="23" spans="2:11" ht="24.75" customHeight="1" hidden="1">
      <c r="B23" s="204"/>
      <c r="C23" s="278"/>
      <c r="D23" s="278"/>
      <c r="E23" s="278"/>
      <c r="F23" s="278"/>
      <c r="G23" s="278"/>
      <c r="H23" s="278"/>
      <c r="K23" s="20" t="s">
        <v>76</v>
      </c>
    </row>
    <row r="24" spans="2:8" ht="24.75" customHeight="1">
      <c r="B24" s="283"/>
      <c r="C24" s="283"/>
      <c r="D24" s="284"/>
      <c r="E24" s="285"/>
      <c r="F24" s="285"/>
      <c r="G24" s="285"/>
      <c r="H24" s="285"/>
    </row>
    <row r="25" spans="2:8" ht="14.25">
      <c r="B25" s="202"/>
      <c r="C25" s="202"/>
      <c r="D25" s="202"/>
      <c r="E25" s="202"/>
      <c r="F25" s="202"/>
      <c r="G25" s="202"/>
      <c r="H25" s="202"/>
    </row>
    <row r="26" ht="14.25"/>
    <row r="27" ht="14.25"/>
    <row r="28" ht="14.25"/>
    <row r="37" ht="14.25"/>
    <row r="38" ht="14.25"/>
    <row r="39" ht="14.25"/>
    <row r="40" ht="14.25"/>
    <row r="41" ht="14.25"/>
    <row r="42" ht="14.25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</sheetData>
  <sheetProtection/>
  <mergeCells count="13">
    <mergeCell ref="B1:H2"/>
    <mergeCell ref="B24:C24"/>
    <mergeCell ref="D24:H24"/>
    <mergeCell ref="B16:H17"/>
    <mergeCell ref="B3:D3"/>
    <mergeCell ref="E3:H3"/>
    <mergeCell ref="B4:D4"/>
    <mergeCell ref="E4:H4"/>
    <mergeCell ref="C23:H23"/>
    <mergeCell ref="B15:H15"/>
    <mergeCell ref="C22:H22"/>
    <mergeCell ref="C21:H21"/>
    <mergeCell ref="C20:H20"/>
  </mergeCells>
  <dataValidations count="3">
    <dataValidation allowBlank="1" showInputMessage="1" showErrorMessage="1" imeMode="hiragana" sqref="I3:I4 E3:E4"/>
    <dataValidation allowBlank="1" showInputMessage="1" showErrorMessage="1" imeMode="disabled" sqref="D24:H24"/>
    <dataValidation type="list" allowBlank="1" showInputMessage="1" showErrorMessage="1" sqref="B21:B23">
      <formula1>$K$23:$K$24</formula1>
    </dataValidation>
  </dataValidations>
  <printOptions horizontalCentered="1"/>
  <pageMargins left="0.7874015748031497" right="0.7874015748031497" top="0.984251968503937" bottom="0.5905511811023623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4"/>
  <sheetViews>
    <sheetView zoomScalePageLayoutView="0" workbookViewId="0" topLeftCell="A1">
      <selection activeCell="B11" sqref="B11:B13"/>
    </sheetView>
  </sheetViews>
  <sheetFormatPr defaultColWidth="8.796875" defaultRowHeight="14.25"/>
  <cols>
    <col min="1" max="1" width="4.5" style="51" bestFit="1" customWidth="1"/>
    <col min="2" max="2" width="9.19921875" style="53" customWidth="1"/>
    <col min="3" max="3" width="12.19921875" style="52" customWidth="1"/>
    <col min="4" max="4" width="23" style="52" customWidth="1"/>
    <col min="5" max="5" width="4.69921875" style="53" bestFit="1" customWidth="1"/>
    <col min="6" max="8" width="5.59765625" style="53" customWidth="1"/>
    <col min="9" max="9" width="5.59765625" style="53" bestFit="1" customWidth="1"/>
    <col min="10" max="10" width="6.19921875" style="53" customWidth="1"/>
    <col min="11" max="11" width="7.5" style="51" customWidth="1"/>
    <col min="12" max="12" width="27.59765625" style="54" bestFit="1" customWidth="1"/>
    <col min="13" max="13" width="9" style="55" customWidth="1"/>
    <col min="14" max="14" width="8.19921875" style="55" bestFit="1" customWidth="1"/>
    <col min="15" max="15" width="11.09765625" style="55" bestFit="1" customWidth="1"/>
    <col min="16" max="16" width="22.5" style="55" bestFit="1" customWidth="1"/>
    <col min="17" max="17" width="3" style="55" bestFit="1" customWidth="1"/>
    <col min="18" max="18" width="4.5" style="55" bestFit="1" customWidth="1"/>
    <col min="19" max="22" width="3" style="55" bestFit="1" customWidth="1"/>
    <col min="23" max="23" width="5.69921875" style="55" bestFit="1" customWidth="1"/>
    <col min="24" max="24" width="27.59765625" style="55" bestFit="1" customWidth="1"/>
    <col min="25" max="16384" width="9" style="55" customWidth="1"/>
  </cols>
  <sheetData>
    <row r="1" spans="1:12" ht="28.5" customHeight="1" thickBot="1">
      <c r="A1" s="293" t="s">
        <v>980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</row>
    <row r="2" spans="1:12" s="56" customFormat="1" ht="25.5" customHeight="1" thickBot="1">
      <c r="A2" s="162" t="s">
        <v>77</v>
      </c>
      <c r="B2" s="163" t="s">
        <v>457</v>
      </c>
      <c r="C2" s="163" t="s">
        <v>82</v>
      </c>
      <c r="D2" s="164" t="s">
        <v>458</v>
      </c>
      <c r="E2" s="165" t="s">
        <v>83</v>
      </c>
      <c r="F2" s="163" t="s">
        <v>2</v>
      </c>
      <c r="G2" s="165" t="s">
        <v>84</v>
      </c>
      <c r="H2" s="165" t="s">
        <v>85</v>
      </c>
      <c r="I2" s="165" t="s">
        <v>86</v>
      </c>
      <c r="J2" s="165" t="s">
        <v>87</v>
      </c>
      <c r="K2" s="166" t="s">
        <v>459</v>
      </c>
      <c r="L2" s="167" t="s">
        <v>88</v>
      </c>
    </row>
    <row r="3" spans="1:12" s="56" customFormat="1" ht="11.25">
      <c r="A3" s="211">
        <v>1</v>
      </c>
      <c r="B3" s="168" t="s">
        <v>460</v>
      </c>
      <c r="C3" s="168" t="s">
        <v>185</v>
      </c>
      <c r="D3" s="168" t="s">
        <v>186</v>
      </c>
      <c r="E3" s="212" t="s">
        <v>4</v>
      </c>
      <c r="F3" s="168" t="s">
        <v>3</v>
      </c>
      <c r="G3" s="212" t="s">
        <v>81</v>
      </c>
      <c r="H3" s="212" t="s">
        <v>81</v>
      </c>
      <c r="I3" s="212" t="s">
        <v>5</v>
      </c>
      <c r="J3" s="212" t="s">
        <v>81</v>
      </c>
      <c r="K3" s="213" t="s">
        <v>81</v>
      </c>
      <c r="L3" s="169" t="s">
        <v>979</v>
      </c>
    </row>
    <row r="4" spans="1:12" s="56" customFormat="1" ht="11.25">
      <c r="A4" s="182">
        <f>A3+1</f>
        <v>2</v>
      </c>
      <c r="B4" s="171" t="s">
        <v>462</v>
      </c>
      <c r="C4" s="171" t="s">
        <v>187</v>
      </c>
      <c r="D4" s="171" t="s">
        <v>188</v>
      </c>
      <c r="E4" s="214" t="s">
        <v>4</v>
      </c>
      <c r="F4" s="171" t="s">
        <v>3</v>
      </c>
      <c r="G4" s="214" t="s">
        <v>81</v>
      </c>
      <c r="H4" s="214" t="s">
        <v>81</v>
      </c>
      <c r="I4" s="214" t="s">
        <v>5</v>
      </c>
      <c r="J4" s="214" t="s">
        <v>81</v>
      </c>
      <c r="K4" s="215" t="s">
        <v>436</v>
      </c>
      <c r="L4" s="174" t="s">
        <v>461</v>
      </c>
    </row>
    <row r="5" spans="1:12" s="56" customFormat="1" ht="11.25">
      <c r="A5" s="182">
        <f aca="true" t="shared" si="0" ref="A5:A68">A4+1</f>
        <v>3</v>
      </c>
      <c r="B5" s="171" t="s">
        <v>463</v>
      </c>
      <c r="C5" s="171" t="s">
        <v>189</v>
      </c>
      <c r="D5" s="171" t="s">
        <v>190</v>
      </c>
      <c r="E5" s="214" t="s">
        <v>4</v>
      </c>
      <c r="F5" s="171" t="s">
        <v>3</v>
      </c>
      <c r="G5" s="214" t="s">
        <v>81</v>
      </c>
      <c r="H5" s="214" t="s">
        <v>81</v>
      </c>
      <c r="I5" s="214" t="s">
        <v>5</v>
      </c>
      <c r="J5" s="214" t="s">
        <v>81</v>
      </c>
      <c r="K5" s="215" t="s">
        <v>81</v>
      </c>
      <c r="L5" s="174" t="s">
        <v>461</v>
      </c>
    </row>
    <row r="6" spans="1:12" s="56" customFormat="1" ht="11.25">
      <c r="A6" s="182">
        <f t="shared" si="0"/>
        <v>4</v>
      </c>
      <c r="B6" s="171" t="s">
        <v>464</v>
      </c>
      <c r="C6" s="171" t="s">
        <v>191</v>
      </c>
      <c r="D6" s="171" t="s">
        <v>192</v>
      </c>
      <c r="E6" s="214" t="s">
        <v>6</v>
      </c>
      <c r="F6" s="171" t="s">
        <v>3</v>
      </c>
      <c r="G6" s="214" t="s">
        <v>81</v>
      </c>
      <c r="H6" s="214" t="s">
        <v>81</v>
      </c>
      <c r="I6" s="214" t="s">
        <v>5</v>
      </c>
      <c r="J6" s="214" t="s">
        <v>81</v>
      </c>
      <c r="K6" s="215" t="s">
        <v>436</v>
      </c>
      <c r="L6" s="174" t="s">
        <v>461</v>
      </c>
    </row>
    <row r="7" spans="1:12" s="56" customFormat="1" ht="11.25">
      <c r="A7" s="182">
        <f t="shared" si="0"/>
        <v>5</v>
      </c>
      <c r="B7" s="171" t="s">
        <v>465</v>
      </c>
      <c r="C7" s="171" t="s">
        <v>193</v>
      </c>
      <c r="D7" s="171" t="s">
        <v>194</v>
      </c>
      <c r="E7" s="214" t="s">
        <v>4</v>
      </c>
      <c r="F7" s="171" t="s">
        <v>3</v>
      </c>
      <c r="G7" s="214" t="s">
        <v>81</v>
      </c>
      <c r="H7" s="214" t="s">
        <v>81</v>
      </c>
      <c r="I7" s="214" t="s">
        <v>81</v>
      </c>
      <c r="J7" s="214" t="s">
        <v>5</v>
      </c>
      <c r="K7" s="215" t="s">
        <v>81</v>
      </c>
      <c r="L7" s="174" t="s">
        <v>461</v>
      </c>
    </row>
    <row r="8" spans="1:12" s="56" customFormat="1" ht="11.25">
      <c r="A8" s="182">
        <f t="shared" si="0"/>
        <v>6</v>
      </c>
      <c r="B8" s="171" t="s">
        <v>717</v>
      </c>
      <c r="C8" s="171" t="s">
        <v>718</v>
      </c>
      <c r="D8" s="171" t="s">
        <v>719</v>
      </c>
      <c r="E8" s="214" t="s">
        <v>6</v>
      </c>
      <c r="F8" s="171" t="s">
        <v>1</v>
      </c>
      <c r="G8" s="214" t="s">
        <v>81</v>
      </c>
      <c r="H8" s="214" t="s">
        <v>5</v>
      </c>
      <c r="I8" s="214" t="s">
        <v>81</v>
      </c>
      <c r="J8" s="214" t="s">
        <v>81</v>
      </c>
      <c r="K8" s="215" t="s">
        <v>436</v>
      </c>
      <c r="L8" s="174" t="s">
        <v>52</v>
      </c>
    </row>
    <row r="9" spans="1:12" s="56" customFormat="1" ht="11.25">
      <c r="A9" s="182">
        <f t="shared" si="0"/>
        <v>7</v>
      </c>
      <c r="B9" s="171" t="s">
        <v>466</v>
      </c>
      <c r="C9" s="171" t="s">
        <v>143</v>
      </c>
      <c r="D9" s="171" t="s">
        <v>155</v>
      </c>
      <c r="E9" s="214" t="s">
        <v>4</v>
      </c>
      <c r="F9" s="171" t="s">
        <v>3</v>
      </c>
      <c r="G9" s="214" t="s">
        <v>81</v>
      </c>
      <c r="H9" s="214" t="s">
        <v>81</v>
      </c>
      <c r="I9" s="214" t="s">
        <v>5</v>
      </c>
      <c r="J9" s="214" t="s">
        <v>81</v>
      </c>
      <c r="K9" s="215" t="s">
        <v>436</v>
      </c>
      <c r="L9" s="174" t="s">
        <v>461</v>
      </c>
    </row>
    <row r="10" spans="1:12" s="56" customFormat="1" ht="11.25">
      <c r="A10" s="182">
        <f t="shared" si="0"/>
        <v>8</v>
      </c>
      <c r="B10" s="171" t="s">
        <v>467</v>
      </c>
      <c r="C10" s="171" t="s">
        <v>195</v>
      </c>
      <c r="D10" s="171" t="s">
        <v>196</v>
      </c>
      <c r="E10" s="214" t="s">
        <v>4</v>
      </c>
      <c r="F10" s="171" t="s">
        <v>1</v>
      </c>
      <c r="G10" s="214" t="s">
        <v>81</v>
      </c>
      <c r="H10" s="214" t="s">
        <v>5</v>
      </c>
      <c r="I10" s="214" t="s">
        <v>81</v>
      </c>
      <c r="J10" s="214" t="s">
        <v>81</v>
      </c>
      <c r="K10" s="215" t="s">
        <v>436</v>
      </c>
      <c r="L10" s="174" t="s">
        <v>52</v>
      </c>
    </row>
    <row r="11" spans="1:12" s="56" customFormat="1" ht="11.25">
      <c r="A11" s="182">
        <f t="shared" si="0"/>
        <v>9</v>
      </c>
      <c r="B11" s="171" t="s">
        <v>468</v>
      </c>
      <c r="C11" s="171" t="s">
        <v>197</v>
      </c>
      <c r="D11" s="171" t="s">
        <v>198</v>
      </c>
      <c r="E11" s="214" t="s">
        <v>4</v>
      </c>
      <c r="F11" s="171" t="s">
        <v>1</v>
      </c>
      <c r="G11" s="214" t="s">
        <v>81</v>
      </c>
      <c r="H11" s="214" t="s">
        <v>5</v>
      </c>
      <c r="I11" s="214" t="s">
        <v>81</v>
      </c>
      <c r="J11" s="214" t="s">
        <v>81</v>
      </c>
      <c r="K11" s="215" t="s">
        <v>436</v>
      </c>
      <c r="L11" s="174" t="s">
        <v>52</v>
      </c>
    </row>
    <row r="12" spans="1:12" s="56" customFormat="1" ht="11.25">
      <c r="A12" s="182">
        <f t="shared" si="0"/>
        <v>10</v>
      </c>
      <c r="B12" s="171" t="s">
        <v>469</v>
      </c>
      <c r="C12" s="171" t="s">
        <v>199</v>
      </c>
      <c r="D12" s="171" t="s">
        <v>200</v>
      </c>
      <c r="E12" s="214" t="s">
        <v>6</v>
      </c>
      <c r="F12" s="171" t="s">
        <v>1</v>
      </c>
      <c r="G12" s="214" t="s">
        <v>81</v>
      </c>
      <c r="H12" s="214" t="s">
        <v>5</v>
      </c>
      <c r="I12" s="214" t="s">
        <v>81</v>
      </c>
      <c r="J12" s="214" t="s">
        <v>81</v>
      </c>
      <c r="K12" s="215">
        <v>1</v>
      </c>
      <c r="L12" s="174" t="s">
        <v>52</v>
      </c>
    </row>
    <row r="13" spans="1:12" s="56" customFormat="1" ht="11.25">
      <c r="A13" s="182">
        <f t="shared" si="0"/>
        <v>11</v>
      </c>
      <c r="B13" s="171" t="s">
        <v>470</v>
      </c>
      <c r="C13" s="171" t="s">
        <v>471</v>
      </c>
      <c r="D13" s="171" t="s">
        <v>401</v>
      </c>
      <c r="E13" s="214" t="s">
        <v>6</v>
      </c>
      <c r="F13" s="171" t="s">
        <v>1</v>
      </c>
      <c r="G13" s="214" t="s">
        <v>81</v>
      </c>
      <c r="H13" s="214" t="s">
        <v>5</v>
      </c>
      <c r="I13" s="214" t="s">
        <v>81</v>
      </c>
      <c r="J13" s="214" t="s">
        <v>81</v>
      </c>
      <c r="K13" s="215">
        <v>1</v>
      </c>
      <c r="L13" s="174" t="s">
        <v>52</v>
      </c>
    </row>
    <row r="14" spans="1:12" s="56" customFormat="1" ht="11.25">
      <c r="A14" s="182">
        <f t="shared" si="0"/>
        <v>12</v>
      </c>
      <c r="B14" s="171" t="s">
        <v>720</v>
      </c>
      <c r="C14" s="171" t="s">
        <v>721</v>
      </c>
      <c r="D14" s="171" t="s">
        <v>722</v>
      </c>
      <c r="E14" s="214" t="s">
        <v>6</v>
      </c>
      <c r="F14" s="171" t="s">
        <v>1</v>
      </c>
      <c r="G14" s="214" t="s">
        <v>81</v>
      </c>
      <c r="H14" s="214" t="s">
        <v>5</v>
      </c>
      <c r="I14" s="214" t="s">
        <v>81</v>
      </c>
      <c r="J14" s="214" t="s">
        <v>81</v>
      </c>
      <c r="K14" s="215">
        <v>3</v>
      </c>
      <c r="L14" s="174" t="s">
        <v>52</v>
      </c>
    </row>
    <row r="15" spans="1:12" s="56" customFormat="1" ht="11.25">
      <c r="A15" s="182">
        <f t="shared" si="0"/>
        <v>13</v>
      </c>
      <c r="B15" s="171" t="s">
        <v>723</v>
      </c>
      <c r="C15" s="171" t="s">
        <v>724</v>
      </c>
      <c r="D15" s="171" t="s">
        <v>725</v>
      </c>
      <c r="E15" s="214" t="s">
        <v>6</v>
      </c>
      <c r="F15" s="171" t="s">
        <v>1</v>
      </c>
      <c r="G15" s="214" t="s">
        <v>81</v>
      </c>
      <c r="H15" s="214" t="s">
        <v>5</v>
      </c>
      <c r="I15" s="214" t="s">
        <v>81</v>
      </c>
      <c r="J15" s="214" t="s">
        <v>81</v>
      </c>
      <c r="K15" s="215">
        <v>4</v>
      </c>
      <c r="L15" s="174" t="s">
        <v>52</v>
      </c>
    </row>
    <row r="16" spans="1:12" s="56" customFormat="1" ht="12" customHeight="1">
      <c r="A16" s="182">
        <f t="shared" si="0"/>
        <v>14</v>
      </c>
      <c r="B16" s="216" t="s">
        <v>726</v>
      </c>
      <c r="C16" s="217" t="s">
        <v>727</v>
      </c>
      <c r="D16" s="217" t="s">
        <v>728</v>
      </c>
      <c r="E16" s="217" t="s">
        <v>4</v>
      </c>
      <c r="F16" s="216" t="s">
        <v>1</v>
      </c>
      <c r="G16" s="217" t="s">
        <v>81</v>
      </c>
      <c r="H16" s="217" t="s">
        <v>5</v>
      </c>
      <c r="I16" s="216" t="s">
        <v>81</v>
      </c>
      <c r="J16" s="216" t="s">
        <v>81</v>
      </c>
      <c r="K16" s="218">
        <v>4</v>
      </c>
      <c r="L16" s="219" t="s">
        <v>52</v>
      </c>
    </row>
    <row r="17" spans="1:12" s="56" customFormat="1" ht="12" customHeight="1">
      <c r="A17" s="182">
        <f t="shared" si="0"/>
        <v>15</v>
      </c>
      <c r="B17" s="171" t="s">
        <v>472</v>
      </c>
      <c r="C17" s="172" t="s">
        <v>201</v>
      </c>
      <c r="D17" s="172" t="s">
        <v>202</v>
      </c>
      <c r="E17" s="172" t="s">
        <v>6</v>
      </c>
      <c r="F17" s="171" t="s">
        <v>3</v>
      </c>
      <c r="G17" s="172" t="s">
        <v>81</v>
      </c>
      <c r="H17" s="172" t="s">
        <v>81</v>
      </c>
      <c r="I17" s="171" t="s">
        <v>5</v>
      </c>
      <c r="J17" s="171" t="s">
        <v>81</v>
      </c>
      <c r="K17" s="173" t="s">
        <v>81</v>
      </c>
      <c r="L17" s="174" t="s">
        <v>461</v>
      </c>
    </row>
    <row r="18" spans="1:12" ht="12" customHeight="1">
      <c r="A18" s="182">
        <f t="shared" si="0"/>
        <v>16</v>
      </c>
      <c r="B18" s="171" t="s">
        <v>473</v>
      </c>
      <c r="C18" s="172" t="s">
        <v>203</v>
      </c>
      <c r="D18" s="175" t="s">
        <v>204</v>
      </c>
      <c r="E18" s="172" t="s">
        <v>6</v>
      </c>
      <c r="F18" s="171" t="s">
        <v>3</v>
      </c>
      <c r="G18" s="172" t="s">
        <v>81</v>
      </c>
      <c r="H18" s="172" t="s">
        <v>81</v>
      </c>
      <c r="I18" s="171" t="s">
        <v>5</v>
      </c>
      <c r="J18" s="171" t="s">
        <v>81</v>
      </c>
      <c r="K18" s="173" t="s">
        <v>81</v>
      </c>
      <c r="L18" s="174" t="s">
        <v>461</v>
      </c>
    </row>
    <row r="19" spans="1:12" ht="12" customHeight="1">
      <c r="A19" s="182">
        <f t="shared" si="0"/>
        <v>17</v>
      </c>
      <c r="B19" s="171" t="s">
        <v>474</v>
      </c>
      <c r="C19" s="172" t="s">
        <v>205</v>
      </c>
      <c r="D19" s="175" t="s">
        <v>206</v>
      </c>
      <c r="E19" s="172" t="s">
        <v>6</v>
      </c>
      <c r="F19" s="171" t="s">
        <v>3</v>
      </c>
      <c r="G19" s="172" t="s">
        <v>81</v>
      </c>
      <c r="H19" s="172" t="s">
        <v>81</v>
      </c>
      <c r="I19" s="171" t="s">
        <v>5</v>
      </c>
      <c r="J19" s="171" t="s">
        <v>81</v>
      </c>
      <c r="K19" s="173" t="s">
        <v>81</v>
      </c>
      <c r="L19" s="174" t="s">
        <v>461</v>
      </c>
    </row>
    <row r="20" spans="1:12" ht="12" customHeight="1">
      <c r="A20" s="182">
        <f t="shared" si="0"/>
        <v>18</v>
      </c>
      <c r="B20" s="171" t="s">
        <v>475</v>
      </c>
      <c r="C20" s="172" t="s">
        <v>207</v>
      </c>
      <c r="D20" s="175" t="s">
        <v>208</v>
      </c>
      <c r="E20" s="172" t="s">
        <v>6</v>
      </c>
      <c r="F20" s="171" t="s">
        <v>3</v>
      </c>
      <c r="G20" s="172" t="s">
        <v>81</v>
      </c>
      <c r="H20" s="171" t="s">
        <v>81</v>
      </c>
      <c r="I20" s="172" t="s">
        <v>5</v>
      </c>
      <c r="J20" s="171" t="s">
        <v>81</v>
      </c>
      <c r="K20" s="173" t="s">
        <v>81</v>
      </c>
      <c r="L20" s="174" t="s">
        <v>461</v>
      </c>
    </row>
    <row r="21" spans="1:12" ht="12" customHeight="1">
      <c r="A21" s="182">
        <f t="shared" si="0"/>
        <v>19</v>
      </c>
      <c r="B21" s="171" t="s">
        <v>476</v>
      </c>
      <c r="C21" s="172" t="s">
        <v>209</v>
      </c>
      <c r="D21" s="175" t="s">
        <v>210</v>
      </c>
      <c r="E21" s="172" t="s">
        <v>6</v>
      </c>
      <c r="F21" s="171" t="s">
        <v>3</v>
      </c>
      <c r="G21" s="172" t="s">
        <v>81</v>
      </c>
      <c r="H21" s="171" t="s">
        <v>81</v>
      </c>
      <c r="I21" s="172" t="s">
        <v>5</v>
      </c>
      <c r="J21" s="171" t="s">
        <v>81</v>
      </c>
      <c r="K21" s="173" t="s">
        <v>729</v>
      </c>
      <c r="L21" s="174" t="s">
        <v>461</v>
      </c>
    </row>
    <row r="22" spans="1:12" ht="12" customHeight="1">
      <c r="A22" s="182">
        <f t="shared" si="0"/>
        <v>20</v>
      </c>
      <c r="B22" s="171" t="s">
        <v>477</v>
      </c>
      <c r="C22" s="172" t="s">
        <v>211</v>
      </c>
      <c r="D22" s="175" t="s">
        <v>212</v>
      </c>
      <c r="E22" s="172" t="s">
        <v>4</v>
      </c>
      <c r="F22" s="171" t="s">
        <v>3</v>
      </c>
      <c r="G22" s="172" t="s">
        <v>81</v>
      </c>
      <c r="H22" s="171" t="s">
        <v>81</v>
      </c>
      <c r="I22" s="172" t="s">
        <v>5</v>
      </c>
      <c r="J22" s="171" t="s">
        <v>81</v>
      </c>
      <c r="K22" s="173" t="s">
        <v>436</v>
      </c>
      <c r="L22" s="174" t="s">
        <v>461</v>
      </c>
    </row>
    <row r="23" spans="1:12" ht="12" customHeight="1">
      <c r="A23" s="182">
        <f t="shared" si="0"/>
        <v>21</v>
      </c>
      <c r="B23" s="171" t="s">
        <v>478</v>
      </c>
      <c r="C23" s="172" t="s">
        <v>213</v>
      </c>
      <c r="D23" s="175" t="s">
        <v>214</v>
      </c>
      <c r="E23" s="172" t="s">
        <v>6</v>
      </c>
      <c r="F23" s="171" t="s">
        <v>3</v>
      </c>
      <c r="G23" s="172" t="s">
        <v>81</v>
      </c>
      <c r="H23" s="171" t="s">
        <v>81</v>
      </c>
      <c r="I23" s="172" t="s">
        <v>5</v>
      </c>
      <c r="J23" s="171" t="s">
        <v>81</v>
      </c>
      <c r="K23" s="173" t="s">
        <v>730</v>
      </c>
      <c r="L23" s="174" t="s">
        <v>461</v>
      </c>
    </row>
    <row r="24" spans="1:12" ht="12" customHeight="1">
      <c r="A24" s="182">
        <f t="shared" si="0"/>
        <v>22</v>
      </c>
      <c r="B24" s="171" t="s">
        <v>479</v>
      </c>
      <c r="C24" s="172" t="s">
        <v>107</v>
      </c>
      <c r="D24" s="175" t="s">
        <v>108</v>
      </c>
      <c r="E24" s="172" t="s">
        <v>4</v>
      </c>
      <c r="F24" s="171" t="s">
        <v>3</v>
      </c>
      <c r="G24" s="172" t="s">
        <v>81</v>
      </c>
      <c r="H24" s="171" t="s">
        <v>5</v>
      </c>
      <c r="I24" s="172" t="s">
        <v>5</v>
      </c>
      <c r="J24" s="171" t="s">
        <v>81</v>
      </c>
      <c r="K24" s="173" t="s">
        <v>730</v>
      </c>
      <c r="L24" s="174" t="s">
        <v>53</v>
      </c>
    </row>
    <row r="25" spans="1:12" ht="12" customHeight="1">
      <c r="A25" s="182">
        <f t="shared" si="0"/>
        <v>23</v>
      </c>
      <c r="B25" s="171" t="s">
        <v>480</v>
      </c>
      <c r="C25" s="172" t="s">
        <v>109</v>
      </c>
      <c r="D25" s="175" t="s">
        <v>110</v>
      </c>
      <c r="E25" s="172" t="s">
        <v>4</v>
      </c>
      <c r="F25" s="171" t="s">
        <v>3</v>
      </c>
      <c r="G25" s="172" t="s">
        <v>81</v>
      </c>
      <c r="H25" s="171" t="s">
        <v>5</v>
      </c>
      <c r="I25" s="171" t="s">
        <v>81</v>
      </c>
      <c r="J25" s="171" t="s">
        <v>81</v>
      </c>
      <c r="K25" s="173" t="s">
        <v>730</v>
      </c>
      <c r="L25" s="174" t="s">
        <v>53</v>
      </c>
    </row>
    <row r="26" spans="1:12" ht="12" customHeight="1">
      <c r="A26" s="182">
        <f t="shared" si="0"/>
        <v>24</v>
      </c>
      <c r="B26" s="171" t="s">
        <v>481</v>
      </c>
      <c r="C26" s="172" t="s">
        <v>215</v>
      </c>
      <c r="D26" s="175" t="s">
        <v>216</v>
      </c>
      <c r="E26" s="172" t="s">
        <v>4</v>
      </c>
      <c r="F26" s="171" t="s">
        <v>3</v>
      </c>
      <c r="G26" s="172" t="s">
        <v>81</v>
      </c>
      <c r="H26" s="171" t="s">
        <v>81</v>
      </c>
      <c r="I26" s="171" t="s">
        <v>5</v>
      </c>
      <c r="J26" s="171" t="s">
        <v>81</v>
      </c>
      <c r="K26" s="173" t="s">
        <v>81</v>
      </c>
      <c r="L26" s="174" t="s">
        <v>461</v>
      </c>
    </row>
    <row r="27" spans="1:12" ht="12" customHeight="1">
      <c r="A27" s="182">
        <f t="shared" si="0"/>
        <v>25</v>
      </c>
      <c r="B27" s="171" t="s">
        <v>482</v>
      </c>
      <c r="C27" s="172" t="s">
        <v>217</v>
      </c>
      <c r="D27" s="175" t="s">
        <v>218</v>
      </c>
      <c r="E27" s="172" t="s">
        <v>4</v>
      </c>
      <c r="F27" s="171" t="s">
        <v>3</v>
      </c>
      <c r="G27" s="172" t="s">
        <v>81</v>
      </c>
      <c r="H27" s="171" t="s">
        <v>81</v>
      </c>
      <c r="I27" s="171" t="s">
        <v>5</v>
      </c>
      <c r="J27" s="171" t="s">
        <v>81</v>
      </c>
      <c r="K27" s="173" t="s">
        <v>81</v>
      </c>
      <c r="L27" s="174" t="s">
        <v>461</v>
      </c>
    </row>
    <row r="28" spans="1:12" ht="12" customHeight="1">
      <c r="A28" s="182">
        <f t="shared" si="0"/>
        <v>26</v>
      </c>
      <c r="B28" s="171" t="s">
        <v>483</v>
      </c>
      <c r="C28" s="172" t="s">
        <v>219</v>
      </c>
      <c r="D28" s="175" t="s">
        <v>220</v>
      </c>
      <c r="E28" s="172" t="s">
        <v>6</v>
      </c>
      <c r="F28" s="171" t="s">
        <v>3</v>
      </c>
      <c r="G28" s="172" t="s">
        <v>81</v>
      </c>
      <c r="H28" s="171" t="s">
        <v>81</v>
      </c>
      <c r="I28" s="171" t="s">
        <v>5</v>
      </c>
      <c r="J28" s="171" t="s">
        <v>81</v>
      </c>
      <c r="K28" s="173" t="s">
        <v>81</v>
      </c>
      <c r="L28" s="174" t="s">
        <v>461</v>
      </c>
    </row>
    <row r="29" spans="1:12" ht="12" customHeight="1">
      <c r="A29" s="182">
        <f t="shared" si="0"/>
        <v>27</v>
      </c>
      <c r="B29" s="171" t="s">
        <v>484</v>
      </c>
      <c r="C29" s="172" t="s">
        <v>111</v>
      </c>
      <c r="D29" s="175" t="s">
        <v>112</v>
      </c>
      <c r="E29" s="172" t="s">
        <v>6</v>
      </c>
      <c r="F29" s="171" t="s">
        <v>8</v>
      </c>
      <c r="G29" s="172" t="s">
        <v>5</v>
      </c>
      <c r="H29" s="171" t="s">
        <v>5</v>
      </c>
      <c r="I29" s="171" t="s">
        <v>5</v>
      </c>
      <c r="J29" s="171" t="s">
        <v>81</v>
      </c>
      <c r="K29" s="173" t="s">
        <v>731</v>
      </c>
      <c r="L29" s="174" t="s">
        <v>53</v>
      </c>
    </row>
    <row r="30" spans="1:12" ht="12" customHeight="1">
      <c r="A30" s="182">
        <f t="shared" si="0"/>
        <v>28</v>
      </c>
      <c r="B30" s="171" t="s">
        <v>485</v>
      </c>
      <c r="C30" s="172" t="s">
        <v>113</v>
      </c>
      <c r="D30" s="175" t="s">
        <v>114</v>
      </c>
      <c r="E30" s="172" t="s">
        <v>4</v>
      </c>
      <c r="F30" s="171" t="s">
        <v>3</v>
      </c>
      <c r="G30" s="172" t="s">
        <v>81</v>
      </c>
      <c r="H30" s="171" t="s">
        <v>5</v>
      </c>
      <c r="I30" s="172" t="s">
        <v>81</v>
      </c>
      <c r="J30" s="171" t="s">
        <v>81</v>
      </c>
      <c r="K30" s="173">
        <v>1</v>
      </c>
      <c r="L30" s="174" t="s">
        <v>53</v>
      </c>
    </row>
    <row r="31" spans="1:12" ht="12" customHeight="1">
      <c r="A31" s="182">
        <f t="shared" si="0"/>
        <v>29</v>
      </c>
      <c r="B31" s="171" t="s">
        <v>486</v>
      </c>
      <c r="C31" s="172" t="s">
        <v>221</v>
      </c>
      <c r="D31" s="175" t="s">
        <v>222</v>
      </c>
      <c r="E31" s="172" t="s">
        <v>6</v>
      </c>
      <c r="F31" s="171" t="s">
        <v>3</v>
      </c>
      <c r="G31" s="172" t="s">
        <v>81</v>
      </c>
      <c r="H31" s="171" t="s">
        <v>81</v>
      </c>
      <c r="I31" s="171" t="s">
        <v>5</v>
      </c>
      <c r="J31" s="171" t="s">
        <v>81</v>
      </c>
      <c r="K31" s="173" t="s">
        <v>81</v>
      </c>
      <c r="L31" s="174" t="s">
        <v>461</v>
      </c>
    </row>
    <row r="32" spans="1:12" ht="12" customHeight="1">
      <c r="A32" s="182">
        <f t="shared" si="0"/>
        <v>30</v>
      </c>
      <c r="B32" s="171" t="s">
        <v>487</v>
      </c>
      <c r="C32" s="172" t="s">
        <v>115</v>
      </c>
      <c r="D32" s="175" t="s">
        <v>116</v>
      </c>
      <c r="E32" s="172" t="s">
        <v>6</v>
      </c>
      <c r="F32" s="171" t="s">
        <v>7</v>
      </c>
      <c r="G32" s="172" t="s">
        <v>5</v>
      </c>
      <c r="H32" s="171" t="s">
        <v>5</v>
      </c>
      <c r="I32" s="171" t="s">
        <v>81</v>
      </c>
      <c r="J32" s="171" t="s">
        <v>81</v>
      </c>
      <c r="K32" s="173">
        <v>1</v>
      </c>
      <c r="L32" s="174" t="s">
        <v>53</v>
      </c>
    </row>
    <row r="33" spans="1:12" ht="12" customHeight="1">
      <c r="A33" s="182">
        <f t="shared" si="0"/>
        <v>31</v>
      </c>
      <c r="B33" s="171" t="s">
        <v>488</v>
      </c>
      <c r="C33" s="172" t="s">
        <v>223</v>
      </c>
      <c r="D33" s="175" t="s">
        <v>224</v>
      </c>
      <c r="E33" s="172" t="s">
        <v>4</v>
      </c>
      <c r="F33" s="171" t="s">
        <v>3</v>
      </c>
      <c r="G33" s="176" t="s">
        <v>81</v>
      </c>
      <c r="H33" s="172" t="s">
        <v>81</v>
      </c>
      <c r="I33" s="171" t="s">
        <v>5</v>
      </c>
      <c r="J33" s="171" t="s">
        <v>81</v>
      </c>
      <c r="K33" s="173" t="s">
        <v>81</v>
      </c>
      <c r="L33" s="177" t="s">
        <v>461</v>
      </c>
    </row>
    <row r="34" spans="1:12" ht="12" customHeight="1">
      <c r="A34" s="182">
        <f t="shared" si="0"/>
        <v>32</v>
      </c>
      <c r="B34" s="171" t="s">
        <v>489</v>
      </c>
      <c r="C34" s="172" t="s">
        <v>144</v>
      </c>
      <c r="D34" s="175" t="s">
        <v>156</v>
      </c>
      <c r="E34" s="172" t="s">
        <v>4</v>
      </c>
      <c r="F34" s="171" t="s">
        <v>1</v>
      </c>
      <c r="G34" s="176" t="s">
        <v>5</v>
      </c>
      <c r="H34" s="172" t="s">
        <v>5</v>
      </c>
      <c r="I34" s="171" t="s">
        <v>81</v>
      </c>
      <c r="J34" s="171" t="s">
        <v>81</v>
      </c>
      <c r="K34" s="173" t="s">
        <v>81</v>
      </c>
      <c r="L34" s="177" t="s">
        <v>53</v>
      </c>
    </row>
    <row r="35" spans="1:12" ht="12" customHeight="1">
      <c r="A35" s="182">
        <f t="shared" si="0"/>
        <v>33</v>
      </c>
      <c r="B35" s="171" t="s">
        <v>490</v>
      </c>
      <c r="C35" s="172" t="s">
        <v>225</v>
      </c>
      <c r="D35" s="175" t="s">
        <v>226</v>
      </c>
      <c r="E35" s="172" t="s">
        <v>4</v>
      </c>
      <c r="F35" s="171" t="s">
        <v>3</v>
      </c>
      <c r="G35" s="176" t="s">
        <v>81</v>
      </c>
      <c r="H35" s="172" t="s">
        <v>81</v>
      </c>
      <c r="I35" s="171" t="s">
        <v>5</v>
      </c>
      <c r="J35" s="171" t="s">
        <v>81</v>
      </c>
      <c r="K35" s="173" t="s">
        <v>81</v>
      </c>
      <c r="L35" s="177" t="s">
        <v>461</v>
      </c>
    </row>
    <row r="36" spans="1:12" ht="12" customHeight="1">
      <c r="A36" s="182">
        <f t="shared" si="0"/>
        <v>34</v>
      </c>
      <c r="B36" s="171" t="s">
        <v>491</v>
      </c>
      <c r="C36" s="172" t="s">
        <v>227</v>
      </c>
      <c r="D36" s="175" t="s">
        <v>228</v>
      </c>
      <c r="E36" s="172" t="s">
        <v>4</v>
      </c>
      <c r="F36" s="171" t="s">
        <v>3</v>
      </c>
      <c r="G36" s="176" t="s">
        <v>81</v>
      </c>
      <c r="H36" s="172" t="s">
        <v>81</v>
      </c>
      <c r="I36" s="171" t="s">
        <v>5</v>
      </c>
      <c r="J36" s="171" t="s">
        <v>81</v>
      </c>
      <c r="K36" s="173" t="s">
        <v>81</v>
      </c>
      <c r="L36" s="177" t="s">
        <v>461</v>
      </c>
    </row>
    <row r="37" spans="1:12" ht="12" customHeight="1">
      <c r="A37" s="182">
        <f t="shared" si="0"/>
        <v>35</v>
      </c>
      <c r="B37" s="171" t="s">
        <v>492</v>
      </c>
      <c r="C37" s="172" t="s">
        <v>229</v>
      </c>
      <c r="D37" s="175" t="s">
        <v>230</v>
      </c>
      <c r="E37" s="172" t="s">
        <v>6</v>
      </c>
      <c r="F37" s="171" t="s">
        <v>3</v>
      </c>
      <c r="G37" s="176" t="s">
        <v>81</v>
      </c>
      <c r="H37" s="172" t="s">
        <v>81</v>
      </c>
      <c r="I37" s="171" t="s">
        <v>5</v>
      </c>
      <c r="J37" s="171" t="s">
        <v>81</v>
      </c>
      <c r="K37" s="178" t="s">
        <v>81</v>
      </c>
      <c r="L37" s="177" t="s">
        <v>461</v>
      </c>
    </row>
    <row r="38" spans="1:12" ht="12" customHeight="1">
      <c r="A38" s="182">
        <f t="shared" si="0"/>
        <v>36</v>
      </c>
      <c r="B38" s="171" t="s">
        <v>493</v>
      </c>
      <c r="C38" s="172" t="s">
        <v>231</v>
      </c>
      <c r="D38" s="175" t="s">
        <v>232</v>
      </c>
      <c r="E38" s="172" t="s">
        <v>4</v>
      </c>
      <c r="F38" s="171" t="s">
        <v>1</v>
      </c>
      <c r="G38" s="176" t="s">
        <v>5</v>
      </c>
      <c r="H38" s="172" t="s">
        <v>5</v>
      </c>
      <c r="I38" s="171" t="s">
        <v>81</v>
      </c>
      <c r="J38" s="171" t="s">
        <v>81</v>
      </c>
      <c r="K38" s="173" t="s">
        <v>436</v>
      </c>
      <c r="L38" s="177" t="s">
        <v>53</v>
      </c>
    </row>
    <row r="39" spans="1:12" ht="12" customHeight="1">
      <c r="A39" s="182">
        <f t="shared" si="0"/>
        <v>37</v>
      </c>
      <c r="B39" s="171" t="s">
        <v>494</v>
      </c>
      <c r="C39" s="172" t="s">
        <v>233</v>
      </c>
      <c r="D39" s="175" t="s">
        <v>234</v>
      </c>
      <c r="E39" s="172" t="s">
        <v>4</v>
      </c>
      <c r="F39" s="171" t="s">
        <v>3</v>
      </c>
      <c r="G39" s="171" t="s">
        <v>81</v>
      </c>
      <c r="H39" s="171" t="s">
        <v>81</v>
      </c>
      <c r="I39" s="179" t="s">
        <v>81</v>
      </c>
      <c r="J39" s="171" t="s">
        <v>5</v>
      </c>
      <c r="K39" s="173" t="s">
        <v>81</v>
      </c>
      <c r="L39" s="177" t="s">
        <v>461</v>
      </c>
    </row>
    <row r="40" spans="1:12" ht="12" customHeight="1">
      <c r="A40" s="182">
        <f t="shared" si="0"/>
        <v>38</v>
      </c>
      <c r="B40" s="171" t="s">
        <v>495</v>
      </c>
      <c r="C40" s="172" t="s">
        <v>235</v>
      </c>
      <c r="D40" s="175" t="s">
        <v>236</v>
      </c>
      <c r="E40" s="172" t="s">
        <v>6</v>
      </c>
      <c r="F40" s="171" t="s">
        <v>1</v>
      </c>
      <c r="G40" s="171" t="s">
        <v>5</v>
      </c>
      <c r="H40" s="171" t="s">
        <v>5</v>
      </c>
      <c r="I40" s="172" t="s">
        <v>81</v>
      </c>
      <c r="J40" s="171" t="s">
        <v>81</v>
      </c>
      <c r="K40" s="173" t="s">
        <v>729</v>
      </c>
      <c r="L40" s="177" t="s">
        <v>53</v>
      </c>
    </row>
    <row r="41" spans="1:12" ht="12" customHeight="1">
      <c r="A41" s="182">
        <f t="shared" si="0"/>
        <v>39</v>
      </c>
      <c r="B41" s="171" t="s">
        <v>496</v>
      </c>
      <c r="C41" s="172" t="s">
        <v>237</v>
      </c>
      <c r="D41" s="175" t="s">
        <v>238</v>
      </c>
      <c r="E41" s="172" t="s">
        <v>6</v>
      </c>
      <c r="F41" s="171" t="s">
        <v>1</v>
      </c>
      <c r="G41" s="171" t="s">
        <v>5</v>
      </c>
      <c r="H41" s="171" t="s">
        <v>5</v>
      </c>
      <c r="I41" s="171" t="s">
        <v>81</v>
      </c>
      <c r="J41" s="171" t="s">
        <v>81</v>
      </c>
      <c r="K41" s="173">
        <v>2</v>
      </c>
      <c r="L41" s="177" t="s">
        <v>53</v>
      </c>
    </row>
    <row r="42" spans="1:12" ht="12" customHeight="1">
      <c r="A42" s="182">
        <f t="shared" si="0"/>
        <v>40</v>
      </c>
      <c r="B42" s="171" t="s">
        <v>497</v>
      </c>
      <c r="C42" s="172" t="s">
        <v>402</v>
      </c>
      <c r="D42" s="175" t="s">
        <v>403</v>
      </c>
      <c r="E42" s="172" t="s">
        <v>6</v>
      </c>
      <c r="F42" s="171" t="s">
        <v>1</v>
      </c>
      <c r="G42" s="171" t="s">
        <v>5</v>
      </c>
      <c r="H42" s="171" t="s">
        <v>5</v>
      </c>
      <c r="I42" s="171" t="s">
        <v>81</v>
      </c>
      <c r="J42" s="171" t="s">
        <v>81</v>
      </c>
      <c r="K42" s="173" t="s">
        <v>436</v>
      </c>
      <c r="L42" s="177" t="s">
        <v>53</v>
      </c>
    </row>
    <row r="43" spans="1:12" ht="12" customHeight="1">
      <c r="A43" s="182">
        <f t="shared" si="0"/>
        <v>41</v>
      </c>
      <c r="B43" s="171" t="s">
        <v>498</v>
      </c>
      <c r="C43" s="172" t="s">
        <v>404</v>
      </c>
      <c r="D43" s="175" t="s">
        <v>405</v>
      </c>
      <c r="E43" s="172" t="s">
        <v>6</v>
      </c>
      <c r="F43" s="171" t="s">
        <v>1</v>
      </c>
      <c r="G43" s="171" t="s">
        <v>5</v>
      </c>
      <c r="H43" s="171" t="s">
        <v>5</v>
      </c>
      <c r="I43" s="171" t="s">
        <v>81</v>
      </c>
      <c r="J43" s="171" t="s">
        <v>81</v>
      </c>
      <c r="K43" s="173" t="s">
        <v>729</v>
      </c>
      <c r="L43" s="177" t="s">
        <v>53</v>
      </c>
    </row>
    <row r="44" spans="1:12" ht="12" customHeight="1">
      <c r="A44" s="182">
        <f t="shared" si="0"/>
        <v>42</v>
      </c>
      <c r="B44" s="171" t="s">
        <v>499</v>
      </c>
      <c r="C44" s="172" t="s">
        <v>406</v>
      </c>
      <c r="D44" s="175" t="s">
        <v>407</v>
      </c>
      <c r="E44" s="172" t="s">
        <v>6</v>
      </c>
      <c r="F44" s="171" t="s">
        <v>1</v>
      </c>
      <c r="G44" s="171" t="s">
        <v>5</v>
      </c>
      <c r="H44" s="171" t="s">
        <v>5</v>
      </c>
      <c r="I44" s="171" t="s">
        <v>81</v>
      </c>
      <c r="J44" s="171" t="s">
        <v>81</v>
      </c>
      <c r="K44" s="173" t="s">
        <v>729</v>
      </c>
      <c r="L44" s="177" t="s">
        <v>53</v>
      </c>
    </row>
    <row r="45" spans="1:12" ht="12" customHeight="1">
      <c r="A45" s="182">
        <f t="shared" si="0"/>
        <v>43</v>
      </c>
      <c r="B45" s="171" t="s">
        <v>500</v>
      </c>
      <c r="C45" s="172" t="s">
        <v>408</v>
      </c>
      <c r="D45" s="175" t="s">
        <v>409</v>
      </c>
      <c r="E45" s="172" t="s">
        <v>4</v>
      </c>
      <c r="F45" s="171" t="s">
        <v>1</v>
      </c>
      <c r="G45" s="176" t="s">
        <v>5</v>
      </c>
      <c r="H45" s="172" t="s">
        <v>5</v>
      </c>
      <c r="I45" s="171" t="s">
        <v>81</v>
      </c>
      <c r="J45" s="171" t="s">
        <v>81</v>
      </c>
      <c r="K45" s="178">
        <v>4</v>
      </c>
      <c r="L45" s="177" t="s">
        <v>53</v>
      </c>
    </row>
    <row r="46" spans="1:12" ht="12" customHeight="1">
      <c r="A46" s="182">
        <f t="shared" si="0"/>
        <v>44</v>
      </c>
      <c r="B46" s="171" t="s">
        <v>501</v>
      </c>
      <c r="C46" s="172" t="s">
        <v>410</v>
      </c>
      <c r="D46" s="175" t="s">
        <v>411</v>
      </c>
      <c r="E46" s="172" t="s">
        <v>6</v>
      </c>
      <c r="F46" s="171" t="s">
        <v>1</v>
      </c>
      <c r="G46" s="176" t="s">
        <v>5</v>
      </c>
      <c r="H46" s="172" t="s">
        <v>5</v>
      </c>
      <c r="I46" s="171" t="s">
        <v>81</v>
      </c>
      <c r="J46" s="171" t="s">
        <v>81</v>
      </c>
      <c r="K46" s="173">
        <v>3</v>
      </c>
      <c r="L46" s="177" t="s">
        <v>53</v>
      </c>
    </row>
    <row r="47" spans="1:12" ht="12" customHeight="1">
      <c r="A47" s="182">
        <f t="shared" si="0"/>
        <v>45</v>
      </c>
      <c r="B47" s="171" t="s">
        <v>502</v>
      </c>
      <c r="C47" s="172" t="s">
        <v>503</v>
      </c>
      <c r="D47" s="175" t="s">
        <v>504</v>
      </c>
      <c r="E47" s="172" t="s">
        <v>6</v>
      </c>
      <c r="F47" s="171" t="s">
        <v>3</v>
      </c>
      <c r="G47" s="176" t="s">
        <v>81</v>
      </c>
      <c r="H47" s="172" t="s">
        <v>81</v>
      </c>
      <c r="I47" s="171" t="s">
        <v>5</v>
      </c>
      <c r="J47" s="171" t="s">
        <v>81</v>
      </c>
      <c r="K47" s="173" t="s">
        <v>81</v>
      </c>
      <c r="L47" s="177" t="s">
        <v>461</v>
      </c>
    </row>
    <row r="48" spans="1:12" ht="12" customHeight="1">
      <c r="A48" s="182">
        <f t="shared" si="0"/>
        <v>46</v>
      </c>
      <c r="B48" s="171" t="s">
        <v>505</v>
      </c>
      <c r="C48" s="172" t="s">
        <v>506</v>
      </c>
      <c r="D48" s="175" t="s">
        <v>507</v>
      </c>
      <c r="E48" s="172" t="s">
        <v>6</v>
      </c>
      <c r="F48" s="171" t="s">
        <v>3</v>
      </c>
      <c r="G48" s="176" t="s">
        <v>81</v>
      </c>
      <c r="H48" s="171" t="s">
        <v>81</v>
      </c>
      <c r="I48" s="171" t="s">
        <v>5</v>
      </c>
      <c r="J48" s="171" t="s">
        <v>81</v>
      </c>
      <c r="K48" s="173" t="s">
        <v>81</v>
      </c>
      <c r="L48" s="177" t="s">
        <v>461</v>
      </c>
    </row>
    <row r="49" spans="1:12" ht="12" customHeight="1">
      <c r="A49" s="182">
        <f t="shared" si="0"/>
        <v>47</v>
      </c>
      <c r="B49" s="171" t="s">
        <v>508</v>
      </c>
      <c r="C49" s="172" t="s">
        <v>509</v>
      </c>
      <c r="D49" s="175" t="s">
        <v>510</v>
      </c>
      <c r="E49" s="172" t="s">
        <v>6</v>
      </c>
      <c r="F49" s="171" t="s">
        <v>3</v>
      </c>
      <c r="G49" s="176" t="s">
        <v>81</v>
      </c>
      <c r="H49" s="171" t="s">
        <v>81</v>
      </c>
      <c r="I49" s="171" t="s">
        <v>5</v>
      </c>
      <c r="J49" s="171" t="s">
        <v>81</v>
      </c>
      <c r="K49" s="173" t="s">
        <v>81</v>
      </c>
      <c r="L49" s="177" t="s">
        <v>461</v>
      </c>
    </row>
    <row r="50" spans="1:12" ht="12" customHeight="1">
      <c r="A50" s="182">
        <f t="shared" si="0"/>
        <v>48</v>
      </c>
      <c r="B50" s="171" t="s">
        <v>511</v>
      </c>
      <c r="C50" s="172" t="s">
        <v>512</v>
      </c>
      <c r="D50" s="175" t="s">
        <v>513</v>
      </c>
      <c r="E50" s="172" t="s">
        <v>6</v>
      </c>
      <c r="F50" s="171" t="s">
        <v>1</v>
      </c>
      <c r="G50" s="176" t="s">
        <v>5</v>
      </c>
      <c r="H50" s="171" t="s">
        <v>5</v>
      </c>
      <c r="I50" s="171" t="s">
        <v>81</v>
      </c>
      <c r="J50" s="171" t="s">
        <v>81</v>
      </c>
      <c r="K50" s="173">
        <v>3</v>
      </c>
      <c r="L50" s="177" t="s">
        <v>53</v>
      </c>
    </row>
    <row r="51" spans="1:12" ht="12" customHeight="1">
      <c r="A51" s="182">
        <f t="shared" si="0"/>
        <v>49</v>
      </c>
      <c r="B51" s="171" t="s">
        <v>514</v>
      </c>
      <c r="C51" s="172" t="s">
        <v>732</v>
      </c>
      <c r="D51" s="175" t="s">
        <v>733</v>
      </c>
      <c r="E51" s="172" t="s">
        <v>4</v>
      </c>
      <c r="F51" s="171" t="s">
        <v>1</v>
      </c>
      <c r="G51" s="176" t="s">
        <v>81</v>
      </c>
      <c r="H51" s="171" t="s">
        <v>5</v>
      </c>
      <c r="I51" s="171" t="s">
        <v>81</v>
      </c>
      <c r="J51" s="171" t="s">
        <v>81</v>
      </c>
      <c r="K51" s="173">
        <v>4</v>
      </c>
      <c r="L51" s="177" t="s">
        <v>53</v>
      </c>
    </row>
    <row r="52" spans="1:12" ht="12" customHeight="1">
      <c r="A52" s="182">
        <f t="shared" si="0"/>
        <v>50</v>
      </c>
      <c r="B52" s="171" t="s">
        <v>734</v>
      </c>
      <c r="C52" s="172" t="s">
        <v>735</v>
      </c>
      <c r="D52" s="175" t="s">
        <v>736</v>
      </c>
      <c r="E52" s="172" t="s">
        <v>6</v>
      </c>
      <c r="F52" s="171" t="s">
        <v>3</v>
      </c>
      <c r="G52" s="176" t="s">
        <v>81</v>
      </c>
      <c r="H52" s="171" t="s">
        <v>81</v>
      </c>
      <c r="I52" s="171" t="s">
        <v>5</v>
      </c>
      <c r="J52" s="171" t="s">
        <v>81</v>
      </c>
      <c r="K52" s="173" t="s">
        <v>81</v>
      </c>
      <c r="L52" s="177" t="s">
        <v>461</v>
      </c>
    </row>
    <row r="53" spans="1:12" ht="12" customHeight="1">
      <c r="A53" s="182">
        <f t="shared" si="0"/>
        <v>51</v>
      </c>
      <c r="B53" s="171" t="s">
        <v>515</v>
      </c>
      <c r="C53" s="172" t="s">
        <v>412</v>
      </c>
      <c r="D53" s="175" t="s">
        <v>239</v>
      </c>
      <c r="E53" s="172" t="s">
        <v>4</v>
      </c>
      <c r="F53" s="171" t="s">
        <v>3</v>
      </c>
      <c r="G53" s="176" t="s">
        <v>81</v>
      </c>
      <c r="H53" s="171" t="s">
        <v>81</v>
      </c>
      <c r="I53" s="171" t="s">
        <v>5</v>
      </c>
      <c r="J53" s="171" t="s">
        <v>81</v>
      </c>
      <c r="K53" s="173" t="s">
        <v>81</v>
      </c>
      <c r="L53" s="177" t="s">
        <v>461</v>
      </c>
    </row>
    <row r="54" spans="1:12" ht="12" customHeight="1">
      <c r="A54" s="182">
        <f t="shared" si="0"/>
        <v>52</v>
      </c>
      <c r="B54" s="171" t="s">
        <v>516</v>
      </c>
      <c r="C54" s="172" t="s">
        <v>240</v>
      </c>
      <c r="D54" s="175" t="s">
        <v>241</v>
      </c>
      <c r="E54" s="172" t="s">
        <v>6</v>
      </c>
      <c r="F54" s="171" t="s">
        <v>3</v>
      </c>
      <c r="G54" s="176" t="s">
        <v>81</v>
      </c>
      <c r="H54" s="171" t="s">
        <v>81</v>
      </c>
      <c r="I54" s="171" t="s">
        <v>5</v>
      </c>
      <c r="J54" s="171" t="s">
        <v>81</v>
      </c>
      <c r="K54" s="173" t="s">
        <v>81</v>
      </c>
      <c r="L54" s="177" t="s">
        <v>461</v>
      </c>
    </row>
    <row r="55" spans="1:12" ht="12" customHeight="1">
      <c r="A55" s="182">
        <f t="shared" si="0"/>
        <v>53</v>
      </c>
      <c r="B55" s="171" t="s">
        <v>517</v>
      </c>
      <c r="C55" s="172" t="s">
        <v>307</v>
      </c>
      <c r="D55" s="175" t="s">
        <v>308</v>
      </c>
      <c r="E55" s="172" t="s">
        <v>4</v>
      </c>
      <c r="F55" s="171" t="s">
        <v>3</v>
      </c>
      <c r="G55" s="176" t="s">
        <v>81</v>
      </c>
      <c r="H55" s="171" t="s">
        <v>81</v>
      </c>
      <c r="I55" s="171" t="s">
        <v>5</v>
      </c>
      <c r="J55" s="171" t="s">
        <v>81</v>
      </c>
      <c r="K55" s="173" t="s">
        <v>81</v>
      </c>
      <c r="L55" s="177" t="s">
        <v>461</v>
      </c>
    </row>
    <row r="56" spans="1:12" ht="12" customHeight="1">
      <c r="A56" s="182">
        <f t="shared" si="0"/>
        <v>54</v>
      </c>
      <c r="B56" s="171" t="s">
        <v>518</v>
      </c>
      <c r="C56" s="172" t="s">
        <v>242</v>
      </c>
      <c r="D56" s="175" t="s">
        <v>243</v>
      </c>
      <c r="E56" s="172" t="s">
        <v>6</v>
      </c>
      <c r="F56" s="171" t="s">
        <v>3</v>
      </c>
      <c r="G56" s="176" t="s">
        <v>81</v>
      </c>
      <c r="H56" s="171" t="s">
        <v>81</v>
      </c>
      <c r="I56" s="171" t="s">
        <v>5</v>
      </c>
      <c r="J56" s="171" t="s">
        <v>81</v>
      </c>
      <c r="K56" s="173" t="s">
        <v>81</v>
      </c>
      <c r="L56" s="177" t="s">
        <v>461</v>
      </c>
    </row>
    <row r="57" spans="1:12" ht="12" customHeight="1">
      <c r="A57" s="182">
        <f t="shared" si="0"/>
        <v>55</v>
      </c>
      <c r="B57" s="171" t="s">
        <v>519</v>
      </c>
      <c r="C57" s="172" t="s">
        <v>244</v>
      </c>
      <c r="D57" s="175" t="s">
        <v>245</v>
      </c>
      <c r="E57" s="172" t="s">
        <v>4</v>
      </c>
      <c r="F57" s="171" t="s">
        <v>3</v>
      </c>
      <c r="G57" s="176" t="s">
        <v>81</v>
      </c>
      <c r="H57" s="171" t="s">
        <v>81</v>
      </c>
      <c r="I57" s="171" t="s">
        <v>5</v>
      </c>
      <c r="J57" s="171" t="s">
        <v>81</v>
      </c>
      <c r="K57" s="173" t="s">
        <v>81</v>
      </c>
      <c r="L57" s="177" t="s">
        <v>461</v>
      </c>
    </row>
    <row r="58" spans="1:12" ht="12" customHeight="1">
      <c r="A58" s="182">
        <f t="shared" si="0"/>
        <v>56</v>
      </c>
      <c r="B58" s="171" t="s">
        <v>520</v>
      </c>
      <c r="C58" s="172" t="s">
        <v>117</v>
      </c>
      <c r="D58" s="175" t="s">
        <v>118</v>
      </c>
      <c r="E58" s="172" t="s">
        <v>4</v>
      </c>
      <c r="F58" s="171" t="s">
        <v>3</v>
      </c>
      <c r="G58" s="176" t="s">
        <v>81</v>
      </c>
      <c r="H58" s="171" t="s">
        <v>81</v>
      </c>
      <c r="I58" s="171" t="s">
        <v>5</v>
      </c>
      <c r="J58" s="171" t="s">
        <v>81</v>
      </c>
      <c r="K58" s="173" t="s">
        <v>81</v>
      </c>
      <c r="L58" s="177" t="s">
        <v>461</v>
      </c>
    </row>
    <row r="59" spans="1:12" ht="12" customHeight="1">
      <c r="A59" s="182">
        <f t="shared" si="0"/>
        <v>57</v>
      </c>
      <c r="B59" s="171" t="s">
        <v>522</v>
      </c>
      <c r="C59" s="172" t="s">
        <v>119</v>
      </c>
      <c r="D59" s="175" t="s">
        <v>89</v>
      </c>
      <c r="E59" s="172" t="s">
        <v>4</v>
      </c>
      <c r="F59" s="171" t="s">
        <v>3</v>
      </c>
      <c r="G59" s="176" t="s">
        <v>81</v>
      </c>
      <c r="H59" s="171" t="s">
        <v>5</v>
      </c>
      <c r="I59" s="171" t="s">
        <v>5</v>
      </c>
      <c r="J59" s="171" t="s">
        <v>81</v>
      </c>
      <c r="K59" s="173" t="s">
        <v>81</v>
      </c>
      <c r="L59" s="177" t="s">
        <v>51</v>
      </c>
    </row>
    <row r="60" spans="1:12" ht="12" customHeight="1">
      <c r="A60" s="182">
        <f t="shared" si="0"/>
        <v>58</v>
      </c>
      <c r="B60" s="171" t="s">
        <v>523</v>
      </c>
      <c r="C60" s="172" t="s">
        <v>413</v>
      </c>
      <c r="D60" s="175" t="s">
        <v>414</v>
      </c>
      <c r="E60" s="172" t="s">
        <v>6</v>
      </c>
      <c r="F60" s="171" t="s">
        <v>3</v>
      </c>
      <c r="G60" s="176" t="s">
        <v>81</v>
      </c>
      <c r="H60" s="171" t="s">
        <v>81</v>
      </c>
      <c r="I60" s="171" t="s">
        <v>5</v>
      </c>
      <c r="J60" s="171" t="s">
        <v>81</v>
      </c>
      <c r="K60" s="173" t="s">
        <v>81</v>
      </c>
      <c r="L60" s="177" t="s">
        <v>461</v>
      </c>
    </row>
    <row r="61" spans="1:12" ht="12" customHeight="1">
      <c r="A61" s="182">
        <f t="shared" si="0"/>
        <v>59</v>
      </c>
      <c r="B61" s="171" t="s">
        <v>524</v>
      </c>
      <c r="C61" s="172" t="s">
        <v>120</v>
      </c>
      <c r="D61" s="175" t="s">
        <v>121</v>
      </c>
      <c r="E61" s="172" t="s">
        <v>6</v>
      </c>
      <c r="F61" s="171" t="s">
        <v>7</v>
      </c>
      <c r="G61" s="176" t="s">
        <v>81</v>
      </c>
      <c r="H61" s="171" t="s">
        <v>5</v>
      </c>
      <c r="I61" s="171" t="s">
        <v>81</v>
      </c>
      <c r="J61" s="171" t="s">
        <v>81</v>
      </c>
      <c r="K61" s="173" t="s">
        <v>81</v>
      </c>
      <c r="L61" s="177" t="s">
        <v>51</v>
      </c>
    </row>
    <row r="62" spans="1:12" ht="12" customHeight="1">
      <c r="A62" s="182">
        <f t="shared" si="0"/>
        <v>60</v>
      </c>
      <c r="B62" s="171" t="s">
        <v>525</v>
      </c>
      <c r="C62" s="172" t="s">
        <v>173</v>
      </c>
      <c r="D62" s="175" t="s">
        <v>174</v>
      </c>
      <c r="E62" s="172" t="s">
        <v>4</v>
      </c>
      <c r="F62" s="171" t="s">
        <v>1</v>
      </c>
      <c r="G62" s="176" t="s">
        <v>81</v>
      </c>
      <c r="H62" s="171" t="s">
        <v>5</v>
      </c>
      <c r="I62" s="171" t="s">
        <v>81</v>
      </c>
      <c r="J62" s="171" t="s">
        <v>81</v>
      </c>
      <c r="K62" s="173" t="s">
        <v>81</v>
      </c>
      <c r="L62" s="177" t="s">
        <v>51</v>
      </c>
    </row>
    <row r="63" spans="1:12" ht="12" customHeight="1">
      <c r="A63" s="182">
        <f t="shared" si="0"/>
        <v>61</v>
      </c>
      <c r="B63" s="171" t="s">
        <v>526</v>
      </c>
      <c r="C63" s="172" t="s">
        <v>248</v>
      </c>
      <c r="D63" s="175" t="s">
        <v>249</v>
      </c>
      <c r="E63" s="172" t="s">
        <v>4</v>
      </c>
      <c r="F63" s="171" t="s">
        <v>1</v>
      </c>
      <c r="G63" s="176" t="s">
        <v>81</v>
      </c>
      <c r="H63" s="171" t="s">
        <v>5</v>
      </c>
      <c r="I63" s="171" t="s">
        <v>81</v>
      </c>
      <c r="J63" s="171" t="s">
        <v>81</v>
      </c>
      <c r="K63" s="173" t="s">
        <v>81</v>
      </c>
      <c r="L63" s="177" t="s">
        <v>51</v>
      </c>
    </row>
    <row r="64" spans="1:12" ht="12" customHeight="1">
      <c r="A64" s="182">
        <f t="shared" si="0"/>
        <v>62</v>
      </c>
      <c r="B64" s="171" t="s">
        <v>521</v>
      </c>
      <c r="C64" s="172" t="s">
        <v>246</v>
      </c>
      <c r="D64" s="175" t="s">
        <v>247</v>
      </c>
      <c r="E64" s="172" t="s">
        <v>4</v>
      </c>
      <c r="F64" s="171" t="s">
        <v>3</v>
      </c>
      <c r="G64" s="176" t="s">
        <v>81</v>
      </c>
      <c r="H64" s="171" t="s">
        <v>81</v>
      </c>
      <c r="I64" s="171" t="s">
        <v>5</v>
      </c>
      <c r="J64" s="171" t="s">
        <v>81</v>
      </c>
      <c r="K64" s="173" t="s">
        <v>81</v>
      </c>
      <c r="L64" s="177" t="s">
        <v>461</v>
      </c>
    </row>
    <row r="65" spans="1:12" ht="12" customHeight="1">
      <c r="A65" s="182">
        <f t="shared" si="0"/>
        <v>63</v>
      </c>
      <c r="B65" s="171" t="s">
        <v>527</v>
      </c>
      <c r="C65" s="172" t="s">
        <v>250</v>
      </c>
      <c r="D65" s="175" t="s">
        <v>251</v>
      </c>
      <c r="E65" s="172" t="s">
        <v>6</v>
      </c>
      <c r="F65" s="171" t="s">
        <v>3</v>
      </c>
      <c r="G65" s="176" t="s">
        <v>81</v>
      </c>
      <c r="H65" s="171" t="s">
        <v>81</v>
      </c>
      <c r="I65" s="171" t="s">
        <v>5</v>
      </c>
      <c r="J65" s="171" t="s">
        <v>81</v>
      </c>
      <c r="K65" s="173" t="s">
        <v>81</v>
      </c>
      <c r="L65" s="180" t="s">
        <v>461</v>
      </c>
    </row>
    <row r="66" spans="1:12" ht="12" customHeight="1">
      <c r="A66" s="182">
        <f t="shared" si="0"/>
        <v>64</v>
      </c>
      <c r="B66" s="171" t="s">
        <v>528</v>
      </c>
      <c r="C66" s="172" t="s">
        <v>252</v>
      </c>
      <c r="D66" s="175" t="s">
        <v>253</v>
      </c>
      <c r="E66" s="172" t="s">
        <v>6</v>
      </c>
      <c r="F66" s="171" t="s">
        <v>3</v>
      </c>
      <c r="G66" s="176" t="s">
        <v>81</v>
      </c>
      <c r="H66" s="171" t="s">
        <v>81</v>
      </c>
      <c r="I66" s="171" t="s">
        <v>5</v>
      </c>
      <c r="J66" s="171" t="s">
        <v>81</v>
      </c>
      <c r="K66" s="173" t="s">
        <v>81</v>
      </c>
      <c r="L66" s="180" t="s">
        <v>461</v>
      </c>
    </row>
    <row r="67" spans="1:12" ht="12" customHeight="1">
      <c r="A67" s="182">
        <f t="shared" si="0"/>
        <v>65</v>
      </c>
      <c r="B67" s="171" t="s">
        <v>529</v>
      </c>
      <c r="C67" s="172" t="s">
        <v>254</v>
      </c>
      <c r="D67" s="175" t="s">
        <v>255</v>
      </c>
      <c r="E67" s="172" t="s">
        <v>6</v>
      </c>
      <c r="F67" s="171" t="s">
        <v>1</v>
      </c>
      <c r="G67" s="176" t="s">
        <v>5</v>
      </c>
      <c r="H67" s="171" t="s">
        <v>5</v>
      </c>
      <c r="I67" s="171" t="s">
        <v>81</v>
      </c>
      <c r="J67" s="171" t="s">
        <v>81</v>
      </c>
      <c r="K67" s="173" t="s">
        <v>81</v>
      </c>
      <c r="L67" s="180" t="s">
        <v>51</v>
      </c>
    </row>
    <row r="68" spans="1:12" ht="12" customHeight="1">
      <c r="A68" s="182">
        <f t="shared" si="0"/>
        <v>66</v>
      </c>
      <c r="B68" s="171" t="s">
        <v>530</v>
      </c>
      <c r="C68" s="172" t="s">
        <v>256</v>
      </c>
      <c r="D68" s="175" t="s">
        <v>415</v>
      </c>
      <c r="E68" s="172" t="s">
        <v>4</v>
      </c>
      <c r="F68" s="171" t="s">
        <v>1</v>
      </c>
      <c r="G68" s="176" t="s">
        <v>81</v>
      </c>
      <c r="H68" s="171" t="s">
        <v>5</v>
      </c>
      <c r="I68" s="171" t="s">
        <v>81</v>
      </c>
      <c r="J68" s="171" t="s">
        <v>81</v>
      </c>
      <c r="K68" s="173" t="s">
        <v>81</v>
      </c>
      <c r="L68" s="180" t="s">
        <v>51</v>
      </c>
    </row>
    <row r="69" spans="1:12" ht="12" customHeight="1">
      <c r="A69" s="182">
        <f aca="true" t="shared" si="1" ref="A69:A132">A68+1</f>
        <v>67</v>
      </c>
      <c r="B69" s="171" t="s">
        <v>531</v>
      </c>
      <c r="C69" s="172" t="s">
        <v>416</v>
      </c>
      <c r="D69" s="175" t="s">
        <v>417</v>
      </c>
      <c r="E69" s="172" t="s">
        <v>6</v>
      </c>
      <c r="F69" s="171" t="s">
        <v>1</v>
      </c>
      <c r="G69" s="176" t="s">
        <v>5</v>
      </c>
      <c r="H69" s="171" t="s">
        <v>5</v>
      </c>
      <c r="I69" s="171" t="s">
        <v>81</v>
      </c>
      <c r="J69" s="171" t="s">
        <v>81</v>
      </c>
      <c r="K69" s="173" t="s">
        <v>81</v>
      </c>
      <c r="L69" s="180" t="s">
        <v>51</v>
      </c>
    </row>
    <row r="70" spans="1:12" ht="12" customHeight="1">
      <c r="A70" s="182">
        <f t="shared" si="1"/>
        <v>68</v>
      </c>
      <c r="B70" s="171" t="s">
        <v>532</v>
      </c>
      <c r="C70" s="172" t="s">
        <v>418</v>
      </c>
      <c r="D70" s="175" t="s">
        <v>419</v>
      </c>
      <c r="E70" s="172" t="s">
        <v>4</v>
      </c>
      <c r="F70" s="171" t="s">
        <v>1</v>
      </c>
      <c r="G70" s="176" t="s">
        <v>5</v>
      </c>
      <c r="H70" s="171" t="s">
        <v>5</v>
      </c>
      <c r="I70" s="171" t="s">
        <v>81</v>
      </c>
      <c r="J70" s="171" t="s">
        <v>81</v>
      </c>
      <c r="K70" s="173" t="s">
        <v>81</v>
      </c>
      <c r="L70" s="180" t="s">
        <v>51</v>
      </c>
    </row>
    <row r="71" spans="1:12" ht="12" customHeight="1">
      <c r="A71" s="182">
        <f t="shared" si="1"/>
        <v>69</v>
      </c>
      <c r="B71" s="171" t="s">
        <v>533</v>
      </c>
      <c r="C71" s="172" t="s">
        <v>420</v>
      </c>
      <c r="D71" s="175" t="s">
        <v>421</v>
      </c>
      <c r="E71" s="172" t="s">
        <v>6</v>
      </c>
      <c r="F71" s="171" t="s">
        <v>1</v>
      </c>
      <c r="G71" s="176" t="s">
        <v>5</v>
      </c>
      <c r="H71" s="171" t="s">
        <v>5</v>
      </c>
      <c r="I71" s="171" t="s">
        <v>81</v>
      </c>
      <c r="J71" s="171" t="s">
        <v>81</v>
      </c>
      <c r="K71" s="173" t="s">
        <v>81</v>
      </c>
      <c r="L71" s="180" t="s">
        <v>51</v>
      </c>
    </row>
    <row r="72" spans="1:12" ht="12" customHeight="1">
      <c r="A72" s="182">
        <f t="shared" si="1"/>
        <v>70</v>
      </c>
      <c r="B72" s="171" t="s">
        <v>537</v>
      </c>
      <c r="C72" s="172" t="s">
        <v>538</v>
      </c>
      <c r="D72" s="175" t="s">
        <v>539</v>
      </c>
      <c r="E72" s="172" t="s">
        <v>6</v>
      </c>
      <c r="F72" s="171" t="s">
        <v>1</v>
      </c>
      <c r="G72" s="176" t="s">
        <v>81</v>
      </c>
      <c r="H72" s="171" t="s">
        <v>5</v>
      </c>
      <c r="I72" s="171" t="s">
        <v>81</v>
      </c>
      <c r="J72" s="171" t="s">
        <v>81</v>
      </c>
      <c r="K72" s="173" t="s">
        <v>81</v>
      </c>
      <c r="L72" s="180" t="s">
        <v>51</v>
      </c>
    </row>
    <row r="73" spans="1:12" ht="12" customHeight="1">
      <c r="A73" s="182">
        <f t="shared" si="1"/>
        <v>71</v>
      </c>
      <c r="B73" s="171" t="s">
        <v>540</v>
      </c>
      <c r="C73" s="172" t="s">
        <v>541</v>
      </c>
      <c r="D73" s="175" t="s">
        <v>542</v>
      </c>
      <c r="E73" s="172" t="s">
        <v>6</v>
      </c>
      <c r="F73" s="171" t="s">
        <v>1</v>
      </c>
      <c r="G73" s="176" t="s">
        <v>81</v>
      </c>
      <c r="H73" s="171" t="s">
        <v>5</v>
      </c>
      <c r="I73" s="171" t="s">
        <v>81</v>
      </c>
      <c r="J73" s="171" t="s">
        <v>81</v>
      </c>
      <c r="K73" s="173" t="s">
        <v>81</v>
      </c>
      <c r="L73" s="180" t="s">
        <v>51</v>
      </c>
    </row>
    <row r="74" spans="1:12" ht="12" customHeight="1">
      <c r="A74" s="182">
        <f t="shared" si="1"/>
        <v>72</v>
      </c>
      <c r="B74" s="171" t="s">
        <v>543</v>
      </c>
      <c r="C74" s="172" t="s">
        <v>544</v>
      </c>
      <c r="D74" s="175" t="s">
        <v>545</v>
      </c>
      <c r="E74" s="172" t="s">
        <v>4</v>
      </c>
      <c r="F74" s="171" t="s">
        <v>1</v>
      </c>
      <c r="G74" s="176" t="s">
        <v>81</v>
      </c>
      <c r="H74" s="171" t="s">
        <v>5</v>
      </c>
      <c r="I74" s="171" t="s">
        <v>81</v>
      </c>
      <c r="J74" s="171" t="s">
        <v>81</v>
      </c>
      <c r="K74" s="173" t="s">
        <v>81</v>
      </c>
      <c r="L74" s="180" t="s">
        <v>51</v>
      </c>
    </row>
    <row r="75" spans="1:12" ht="12" customHeight="1">
      <c r="A75" s="182">
        <f t="shared" si="1"/>
        <v>73</v>
      </c>
      <c r="B75" s="171" t="s">
        <v>546</v>
      </c>
      <c r="C75" s="172" t="s">
        <v>547</v>
      </c>
      <c r="D75" s="175" t="s">
        <v>548</v>
      </c>
      <c r="E75" s="172" t="s">
        <v>6</v>
      </c>
      <c r="F75" s="171" t="s">
        <v>1</v>
      </c>
      <c r="G75" s="176" t="s">
        <v>81</v>
      </c>
      <c r="H75" s="171" t="s">
        <v>5</v>
      </c>
      <c r="I75" s="171" t="s">
        <v>81</v>
      </c>
      <c r="J75" s="171" t="s">
        <v>81</v>
      </c>
      <c r="K75" s="173" t="s">
        <v>81</v>
      </c>
      <c r="L75" s="180" t="s">
        <v>51</v>
      </c>
    </row>
    <row r="76" spans="1:12" ht="12" customHeight="1">
      <c r="A76" s="182">
        <f t="shared" si="1"/>
        <v>74</v>
      </c>
      <c r="B76" s="171" t="s">
        <v>535</v>
      </c>
      <c r="C76" s="172" t="s">
        <v>175</v>
      </c>
      <c r="D76" s="175" t="s">
        <v>176</v>
      </c>
      <c r="E76" s="172" t="s">
        <v>6</v>
      </c>
      <c r="F76" s="171" t="s">
        <v>3</v>
      </c>
      <c r="G76" s="176" t="s">
        <v>81</v>
      </c>
      <c r="H76" s="171" t="s">
        <v>81</v>
      </c>
      <c r="I76" s="171" t="s">
        <v>5</v>
      </c>
      <c r="J76" s="171" t="s">
        <v>81</v>
      </c>
      <c r="K76" s="173" t="s">
        <v>81</v>
      </c>
      <c r="L76" s="180" t="s">
        <v>461</v>
      </c>
    </row>
    <row r="77" spans="1:12" ht="12" customHeight="1">
      <c r="A77" s="182">
        <f t="shared" si="1"/>
        <v>75</v>
      </c>
      <c r="B77" s="171" t="s">
        <v>536</v>
      </c>
      <c r="C77" s="172" t="s">
        <v>122</v>
      </c>
      <c r="D77" s="175" t="s">
        <v>78</v>
      </c>
      <c r="E77" s="172" t="s">
        <v>4</v>
      </c>
      <c r="F77" s="171" t="s">
        <v>3</v>
      </c>
      <c r="G77" s="176" t="s">
        <v>81</v>
      </c>
      <c r="H77" s="171" t="s">
        <v>5</v>
      </c>
      <c r="I77" s="171" t="s">
        <v>5</v>
      </c>
      <c r="J77" s="171" t="s">
        <v>81</v>
      </c>
      <c r="K77" s="173" t="s">
        <v>81</v>
      </c>
      <c r="L77" s="180" t="s">
        <v>51</v>
      </c>
    </row>
    <row r="78" spans="1:12" ht="12" customHeight="1">
      <c r="A78" s="182">
        <f t="shared" si="1"/>
        <v>76</v>
      </c>
      <c r="B78" s="171" t="s">
        <v>534</v>
      </c>
      <c r="C78" s="172" t="s">
        <v>257</v>
      </c>
      <c r="D78" s="175" t="s">
        <v>258</v>
      </c>
      <c r="E78" s="172" t="s">
        <v>6</v>
      </c>
      <c r="F78" s="171" t="s">
        <v>3</v>
      </c>
      <c r="G78" s="176" t="s">
        <v>81</v>
      </c>
      <c r="H78" s="171" t="s">
        <v>81</v>
      </c>
      <c r="I78" s="171" t="s">
        <v>5</v>
      </c>
      <c r="J78" s="171" t="s">
        <v>81</v>
      </c>
      <c r="K78" s="173" t="s">
        <v>81</v>
      </c>
      <c r="L78" s="180" t="s">
        <v>461</v>
      </c>
    </row>
    <row r="79" spans="1:12" ht="12" customHeight="1">
      <c r="A79" s="182">
        <f t="shared" si="1"/>
        <v>77</v>
      </c>
      <c r="B79" s="171" t="s">
        <v>549</v>
      </c>
      <c r="C79" s="172" t="s">
        <v>259</v>
      </c>
      <c r="D79" s="175" t="s">
        <v>260</v>
      </c>
      <c r="E79" s="172" t="s">
        <v>4</v>
      </c>
      <c r="F79" s="171" t="s">
        <v>3</v>
      </c>
      <c r="G79" s="176" t="s">
        <v>81</v>
      </c>
      <c r="H79" s="171" t="s">
        <v>81</v>
      </c>
      <c r="I79" s="171" t="s">
        <v>5</v>
      </c>
      <c r="J79" s="171" t="s">
        <v>81</v>
      </c>
      <c r="K79" s="173" t="s">
        <v>81</v>
      </c>
      <c r="L79" s="180" t="s">
        <v>461</v>
      </c>
    </row>
    <row r="80" spans="1:12" ht="12" customHeight="1">
      <c r="A80" s="182">
        <f t="shared" si="1"/>
        <v>78</v>
      </c>
      <c r="B80" s="171" t="s">
        <v>550</v>
      </c>
      <c r="C80" s="172" t="s">
        <v>422</v>
      </c>
      <c r="D80" s="175" t="s">
        <v>261</v>
      </c>
      <c r="E80" s="172" t="s">
        <v>4</v>
      </c>
      <c r="F80" s="171" t="s">
        <v>3</v>
      </c>
      <c r="G80" s="176" t="s">
        <v>81</v>
      </c>
      <c r="H80" s="171" t="s">
        <v>81</v>
      </c>
      <c r="I80" s="171" t="s">
        <v>5</v>
      </c>
      <c r="J80" s="171" t="s">
        <v>81</v>
      </c>
      <c r="K80" s="173" t="s">
        <v>81</v>
      </c>
      <c r="L80" s="180" t="s">
        <v>461</v>
      </c>
    </row>
    <row r="81" spans="1:12" ht="12" customHeight="1">
      <c r="A81" s="182">
        <f t="shared" si="1"/>
        <v>79</v>
      </c>
      <c r="B81" s="171" t="s">
        <v>551</v>
      </c>
      <c r="C81" s="172" t="s">
        <v>262</v>
      </c>
      <c r="D81" s="175" t="s">
        <v>263</v>
      </c>
      <c r="E81" s="172" t="s">
        <v>4</v>
      </c>
      <c r="F81" s="171" t="s">
        <v>3</v>
      </c>
      <c r="G81" s="176" t="s">
        <v>81</v>
      </c>
      <c r="H81" s="171" t="s">
        <v>81</v>
      </c>
      <c r="I81" s="171" t="s">
        <v>5</v>
      </c>
      <c r="J81" s="171" t="s">
        <v>81</v>
      </c>
      <c r="K81" s="173" t="s">
        <v>81</v>
      </c>
      <c r="L81" s="180" t="s">
        <v>461</v>
      </c>
    </row>
    <row r="82" spans="1:12" ht="12" customHeight="1">
      <c r="A82" s="182">
        <f t="shared" si="1"/>
        <v>80</v>
      </c>
      <c r="B82" s="171" t="s">
        <v>552</v>
      </c>
      <c r="C82" s="172" t="s">
        <v>264</v>
      </c>
      <c r="D82" s="175" t="s">
        <v>265</v>
      </c>
      <c r="E82" s="172" t="s">
        <v>6</v>
      </c>
      <c r="F82" s="171" t="s">
        <v>3</v>
      </c>
      <c r="G82" s="176" t="s">
        <v>81</v>
      </c>
      <c r="H82" s="171" t="s">
        <v>81</v>
      </c>
      <c r="I82" s="171" t="s">
        <v>5</v>
      </c>
      <c r="J82" s="171" t="s">
        <v>81</v>
      </c>
      <c r="K82" s="173" t="s">
        <v>81</v>
      </c>
      <c r="L82" s="180" t="s">
        <v>461</v>
      </c>
    </row>
    <row r="83" spans="1:12" ht="12" customHeight="1">
      <c r="A83" s="182">
        <f t="shared" si="1"/>
        <v>81</v>
      </c>
      <c r="B83" s="171" t="s">
        <v>553</v>
      </c>
      <c r="C83" s="172" t="s">
        <v>266</v>
      </c>
      <c r="D83" s="175" t="s">
        <v>267</v>
      </c>
      <c r="E83" s="172" t="s">
        <v>6</v>
      </c>
      <c r="F83" s="171" t="s">
        <v>3</v>
      </c>
      <c r="G83" s="176" t="s">
        <v>81</v>
      </c>
      <c r="H83" s="171" t="s">
        <v>81</v>
      </c>
      <c r="I83" s="171" t="s">
        <v>5</v>
      </c>
      <c r="J83" s="171" t="s">
        <v>81</v>
      </c>
      <c r="K83" s="173" t="s">
        <v>81</v>
      </c>
      <c r="L83" s="180" t="s">
        <v>461</v>
      </c>
    </row>
    <row r="84" spans="1:12" ht="12" customHeight="1">
      <c r="A84" s="182">
        <f t="shared" si="1"/>
        <v>82</v>
      </c>
      <c r="B84" s="171" t="s">
        <v>554</v>
      </c>
      <c r="C84" s="172" t="s">
        <v>268</v>
      </c>
      <c r="D84" s="181" t="s">
        <v>269</v>
      </c>
      <c r="E84" s="172" t="s">
        <v>4</v>
      </c>
      <c r="F84" s="172" t="s">
        <v>3</v>
      </c>
      <c r="G84" s="171" t="s">
        <v>81</v>
      </c>
      <c r="H84" s="172" t="s">
        <v>81</v>
      </c>
      <c r="I84" s="171" t="s">
        <v>5</v>
      </c>
      <c r="J84" s="171" t="s">
        <v>81</v>
      </c>
      <c r="K84" s="173" t="s">
        <v>81</v>
      </c>
      <c r="L84" s="174" t="s">
        <v>461</v>
      </c>
    </row>
    <row r="85" spans="1:12" ht="12" customHeight="1">
      <c r="A85" s="182">
        <f t="shared" si="1"/>
        <v>83</v>
      </c>
      <c r="B85" s="171" t="s">
        <v>555</v>
      </c>
      <c r="C85" s="172" t="s">
        <v>270</v>
      </c>
      <c r="D85" s="181" t="s">
        <v>271</v>
      </c>
      <c r="E85" s="172" t="s">
        <v>4</v>
      </c>
      <c r="F85" s="172" t="s">
        <v>3</v>
      </c>
      <c r="G85" s="171" t="s">
        <v>81</v>
      </c>
      <c r="H85" s="172" t="s">
        <v>81</v>
      </c>
      <c r="I85" s="171" t="s">
        <v>5</v>
      </c>
      <c r="J85" s="171" t="s">
        <v>81</v>
      </c>
      <c r="K85" s="173" t="s">
        <v>81</v>
      </c>
      <c r="L85" s="174" t="s">
        <v>461</v>
      </c>
    </row>
    <row r="86" spans="1:12" ht="12" customHeight="1">
      <c r="A86" s="182">
        <f t="shared" si="1"/>
        <v>84</v>
      </c>
      <c r="B86" s="171" t="s">
        <v>556</v>
      </c>
      <c r="C86" s="172" t="s">
        <v>275</v>
      </c>
      <c r="D86" s="181" t="s">
        <v>276</v>
      </c>
      <c r="E86" s="172" t="s">
        <v>6</v>
      </c>
      <c r="F86" s="172" t="s">
        <v>3</v>
      </c>
      <c r="G86" s="171" t="s">
        <v>81</v>
      </c>
      <c r="H86" s="172" t="s">
        <v>81</v>
      </c>
      <c r="I86" s="171" t="s">
        <v>5</v>
      </c>
      <c r="J86" s="171" t="s">
        <v>81</v>
      </c>
      <c r="K86" s="173" t="s">
        <v>81</v>
      </c>
      <c r="L86" s="174" t="s">
        <v>461</v>
      </c>
    </row>
    <row r="87" spans="1:12" ht="12" customHeight="1">
      <c r="A87" s="182">
        <f t="shared" si="1"/>
        <v>85</v>
      </c>
      <c r="B87" s="171" t="s">
        <v>557</v>
      </c>
      <c r="C87" s="172" t="s">
        <v>277</v>
      </c>
      <c r="D87" s="181" t="s">
        <v>278</v>
      </c>
      <c r="E87" s="172" t="s">
        <v>6</v>
      </c>
      <c r="F87" s="172" t="s">
        <v>1</v>
      </c>
      <c r="G87" s="171" t="s">
        <v>81</v>
      </c>
      <c r="H87" s="172" t="s">
        <v>5</v>
      </c>
      <c r="I87" s="171" t="s">
        <v>81</v>
      </c>
      <c r="J87" s="171" t="s">
        <v>81</v>
      </c>
      <c r="K87" s="173" t="s">
        <v>81</v>
      </c>
      <c r="L87" s="174" t="s">
        <v>272</v>
      </c>
    </row>
    <row r="88" spans="1:12" ht="12" customHeight="1">
      <c r="A88" s="182">
        <f t="shared" si="1"/>
        <v>86</v>
      </c>
      <c r="B88" s="171" t="s">
        <v>558</v>
      </c>
      <c r="C88" s="172" t="s">
        <v>279</v>
      </c>
      <c r="D88" s="181" t="s">
        <v>280</v>
      </c>
      <c r="E88" s="172" t="s">
        <v>4</v>
      </c>
      <c r="F88" s="171" t="s">
        <v>3</v>
      </c>
      <c r="G88" s="171" t="s">
        <v>81</v>
      </c>
      <c r="H88" s="171" t="s">
        <v>81</v>
      </c>
      <c r="I88" s="172" t="s">
        <v>5</v>
      </c>
      <c r="J88" s="171" t="s">
        <v>81</v>
      </c>
      <c r="K88" s="173" t="s">
        <v>81</v>
      </c>
      <c r="L88" s="174" t="s">
        <v>461</v>
      </c>
    </row>
    <row r="89" spans="1:12" ht="12" customHeight="1">
      <c r="A89" s="182">
        <f t="shared" si="1"/>
        <v>87</v>
      </c>
      <c r="B89" s="171" t="s">
        <v>559</v>
      </c>
      <c r="C89" s="172" t="s">
        <v>281</v>
      </c>
      <c r="D89" s="181" t="s">
        <v>282</v>
      </c>
      <c r="E89" s="172" t="s">
        <v>6</v>
      </c>
      <c r="F89" s="171" t="s">
        <v>3</v>
      </c>
      <c r="G89" s="171" t="s">
        <v>81</v>
      </c>
      <c r="H89" s="171" t="s">
        <v>81</v>
      </c>
      <c r="I89" s="172" t="s">
        <v>5</v>
      </c>
      <c r="J89" s="171" t="s">
        <v>81</v>
      </c>
      <c r="K89" s="173" t="s">
        <v>81</v>
      </c>
      <c r="L89" s="174" t="s">
        <v>461</v>
      </c>
    </row>
    <row r="90" spans="1:12" ht="12" customHeight="1">
      <c r="A90" s="182">
        <f t="shared" si="1"/>
        <v>88</v>
      </c>
      <c r="B90" s="171" t="s">
        <v>737</v>
      </c>
      <c r="C90" s="172" t="s">
        <v>738</v>
      </c>
      <c r="D90" s="181" t="s">
        <v>739</v>
      </c>
      <c r="E90" s="172" t="s">
        <v>6</v>
      </c>
      <c r="F90" s="171" t="s">
        <v>3</v>
      </c>
      <c r="G90" s="171" t="s">
        <v>81</v>
      </c>
      <c r="H90" s="171" t="s">
        <v>81</v>
      </c>
      <c r="I90" s="172" t="s">
        <v>5</v>
      </c>
      <c r="J90" s="171" t="s">
        <v>81</v>
      </c>
      <c r="K90" s="173" t="s">
        <v>81</v>
      </c>
      <c r="L90" s="174" t="s">
        <v>461</v>
      </c>
    </row>
    <row r="91" spans="1:12" ht="12" customHeight="1">
      <c r="A91" s="182">
        <f t="shared" si="1"/>
        <v>89</v>
      </c>
      <c r="B91" s="171" t="s">
        <v>563</v>
      </c>
      <c r="C91" s="172" t="s">
        <v>124</v>
      </c>
      <c r="D91" s="181" t="s">
        <v>80</v>
      </c>
      <c r="E91" s="172" t="s">
        <v>6</v>
      </c>
      <c r="F91" s="171" t="s">
        <v>8</v>
      </c>
      <c r="G91" s="171" t="s">
        <v>81</v>
      </c>
      <c r="H91" s="171" t="s">
        <v>81</v>
      </c>
      <c r="I91" s="172" t="s">
        <v>5</v>
      </c>
      <c r="J91" s="171" t="s">
        <v>81</v>
      </c>
      <c r="K91" s="173" t="s">
        <v>81</v>
      </c>
      <c r="L91" s="174" t="s">
        <v>461</v>
      </c>
    </row>
    <row r="92" spans="1:12" ht="12" customHeight="1">
      <c r="A92" s="182">
        <f t="shared" si="1"/>
        <v>90</v>
      </c>
      <c r="B92" s="171" t="s">
        <v>564</v>
      </c>
      <c r="C92" s="172" t="s">
        <v>740</v>
      </c>
      <c r="D92" s="181" t="s">
        <v>741</v>
      </c>
      <c r="E92" s="172" t="s">
        <v>4</v>
      </c>
      <c r="F92" s="171" t="s">
        <v>3</v>
      </c>
      <c r="G92" s="171" t="s">
        <v>81</v>
      </c>
      <c r="H92" s="171" t="s">
        <v>81</v>
      </c>
      <c r="I92" s="172" t="s">
        <v>5</v>
      </c>
      <c r="J92" s="171" t="s">
        <v>81</v>
      </c>
      <c r="K92" s="173" t="s">
        <v>81</v>
      </c>
      <c r="L92" s="174" t="s">
        <v>461</v>
      </c>
    </row>
    <row r="93" spans="1:12" ht="12" customHeight="1">
      <c r="A93" s="182">
        <f t="shared" si="1"/>
        <v>91</v>
      </c>
      <c r="B93" s="171" t="s">
        <v>561</v>
      </c>
      <c r="C93" s="172" t="s">
        <v>283</v>
      </c>
      <c r="D93" s="181" t="s">
        <v>284</v>
      </c>
      <c r="E93" s="172" t="s">
        <v>4</v>
      </c>
      <c r="F93" s="171" t="s">
        <v>3</v>
      </c>
      <c r="G93" s="171" t="s">
        <v>81</v>
      </c>
      <c r="H93" s="171" t="s">
        <v>81</v>
      </c>
      <c r="I93" s="172" t="s">
        <v>5</v>
      </c>
      <c r="J93" s="171" t="s">
        <v>81</v>
      </c>
      <c r="K93" s="173" t="s">
        <v>81</v>
      </c>
      <c r="L93" s="174" t="s">
        <v>461</v>
      </c>
    </row>
    <row r="94" spans="1:12" ht="12" customHeight="1">
      <c r="A94" s="182">
        <f t="shared" si="1"/>
        <v>92</v>
      </c>
      <c r="B94" s="171" t="s">
        <v>742</v>
      </c>
      <c r="C94" s="172" t="s">
        <v>743</v>
      </c>
      <c r="D94" s="181" t="s">
        <v>744</v>
      </c>
      <c r="E94" s="172" t="s">
        <v>6</v>
      </c>
      <c r="F94" s="171" t="s">
        <v>3</v>
      </c>
      <c r="G94" s="171" t="s">
        <v>81</v>
      </c>
      <c r="H94" s="171" t="s">
        <v>81</v>
      </c>
      <c r="I94" s="172" t="s">
        <v>5</v>
      </c>
      <c r="J94" s="171" t="s">
        <v>81</v>
      </c>
      <c r="K94" s="173" t="s">
        <v>81</v>
      </c>
      <c r="L94" s="174" t="s">
        <v>461</v>
      </c>
    </row>
    <row r="95" spans="1:12" ht="12" customHeight="1">
      <c r="A95" s="182">
        <f t="shared" si="1"/>
        <v>93</v>
      </c>
      <c r="B95" s="171" t="s">
        <v>745</v>
      </c>
      <c r="C95" s="172" t="s">
        <v>746</v>
      </c>
      <c r="D95" s="181" t="s">
        <v>747</v>
      </c>
      <c r="E95" s="172" t="s">
        <v>4</v>
      </c>
      <c r="F95" s="171" t="s">
        <v>3</v>
      </c>
      <c r="G95" s="171" t="s">
        <v>81</v>
      </c>
      <c r="H95" s="171" t="s">
        <v>81</v>
      </c>
      <c r="I95" s="172" t="s">
        <v>5</v>
      </c>
      <c r="J95" s="171" t="s">
        <v>81</v>
      </c>
      <c r="K95" s="173" t="s">
        <v>81</v>
      </c>
      <c r="L95" s="174" t="s">
        <v>461</v>
      </c>
    </row>
    <row r="96" spans="1:12" ht="12" customHeight="1">
      <c r="A96" s="182">
        <f t="shared" si="1"/>
        <v>94</v>
      </c>
      <c r="B96" s="171" t="s">
        <v>748</v>
      </c>
      <c r="C96" s="172" t="s">
        <v>749</v>
      </c>
      <c r="D96" s="175" t="s">
        <v>750</v>
      </c>
      <c r="E96" s="172" t="s">
        <v>4</v>
      </c>
      <c r="F96" s="172" t="s">
        <v>3</v>
      </c>
      <c r="G96" s="171" t="s">
        <v>81</v>
      </c>
      <c r="H96" s="171" t="s">
        <v>81</v>
      </c>
      <c r="I96" s="171" t="s">
        <v>5</v>
      </c>
      <c r="J96" s="171" t="s">
        <v>81</v>
      </c>
      <c r="K96" s="173" t="s">
        <v>81</v>
      </c>
      <c r="L96" s="174" t="s">
        <v>461</v>
      </c>
    </row>
    <row r="97" spans="1:12" ht="12" customHeight="1">
      <c r="A97" s="182">
        <f t="shared" si="1"/>
        <v>95</v>
      </c>
      <c r="B97" s="171" t="s">
        <v>560</v>
      </c>
      <c r="C97" s="172" t="s">
        <v>285</v>
      </c>
      <c r="D97" s="175" t="s">
        <v>10</v>
      </c>
      <c r="E97" s="172" t="s">
        <v>4</v>
      </c>
      <c r="F97" s="172" t="s">
        <v>3</v>
      </c>
      <c r="G97" s="171" t="s">
        <v>81</v>
      </c>
      <c r="H97" s="172" t="s">
        <v>81</v>
      </c>
      <c r="I97" s="171" t="s">
        <v>5</v>
      </c>
      <c r="J97" s="171" t="s">
        <v>81</v>
      </c>
      <c r="K97" s="173" t="s">
        <v>81</v>
      </c>
      <c r="L97" s="174" t="s">
        <v>461</v>
      </c>
    </row>
    <row r="98" spans="1:12" ht="12" customHeight="1">
      <c r="A98" s="182">
        <f t="shared" si="1"/>
        <v>96</v>
      </c>
      <c r="B98" s="171" t="s">
        <v>562</v>
      </c>
      <c r="C98" s="172" t="s">
        <v>273</v>
      </c>
      <c r="D98" s="175" t="s">
        <v>274</v>
      </c>
      <c r="E98" s="172" t="s">
        <v>6</v>
      </c>
      <c r="F98" s="172" t="s">
        <v>3</v>
      </c>
      <c r="G98" s="171" t="s">
        <v>81</v>
      </c>
      <c r="H98" s="172" t="s">
        <v>81</v>
      </c>
      <c r="I98" s="171" t="s">
        <v>5</v>
      </c>
      <c r="J98" s="171" t="s">
        <v>81</v>
      </c>
      <c r="K98" s="173" t="s">
        <v>81</v>
      </c>
      <c r="L98" s="174" t="s">
        <v>461</v>
      </c>
    </row>
    <row r="99" spans="1:12" ht="12" customHeight="1">
      <c r="A99" s="182">
        <f t="shared" si="1"/>
        <v>97</v>
      </c>
      <c r="B99" s="171" t="s">
        <v>565</v>
      </c>
      <c r="C99" s="172" t="s">
        <v>286</v>
      </c>
      <c r="D99" s="175" t="s">
        <v>287</v>
      </c>
      <c r="E99" s="172" t="s">
        <v>4</v>
      </c>
      <c r="F99" s="172" t="s">
        <v>3</v>
      </c>
      <c r="G99" s="171" t="s">
        <v>81</v>
      </c>
      <c r="H99" s="172" t="s">
        <v>81</v>
      </c>
      <c r="I99" s="171" t="s">
        <v>5</v>
      </c>
      <c r="J99" s="171"/>
      <c r="K99" s="173"/>
      <c r="L99" s="174" t="s">
        <v>461</v>
      </c>
    </row>
    <row r="100" spans="1:12" ht="12" customHeight="1">
      <c r="A100" s="182">
        <f t="shared" si="1"/>
        <v>98</v>
      </c>
      <c r="B100" s="171" t="s">
        <v>566</v>
      </c>
      <c r="C100" s="172" t="s">
        <v>125</v>
      </c>
      <c r="D100" s="175" t="s">
        <v>751</v>
      </c>
      <c r="E100" s="172" t="s">
        <v>4</v>
      </c>
      <c r="F100" s="172" t="s">
        <v>3</v>
      </c>
      <c r="G100" s="171" t="s">
        <v>5</v>
      </c>
      <c r="H100" s="172" t="s">
        <v>5</v>
      </c>
      <c r="I100" s="171" t="s">
        <v>5</v>
      </c>
      <c r="J100" s="171" t="s">
        <v>81</v>
      </c>
      <c r="K100" s="173" t="s">
        <v>81</v>
      </c>
      <c r="L100" s="174" t="s">
        <v>126</v>
      </c>
    </row>
    <row r="101" spans="1:12" ht="12" customHeight="1">
      <c r="A101" s="182">
        <f t="shared" si="1"/>
        <v>99</v>
      </c>
      <c r="B101" s="171" t="s">
        <v>567</v>
      </c>
      <c r="C101" s="172" t="s">
        <v>423</v>
      </c>
      <c r="D101" s="175" t="s">
        <v>752</v>
      </c>
      <c r="E101" s="172" t="s">
        <v>6</v>
      </c>
      <c r="F101" s="172" t="s">
        <v>3</v>
      </c>
      <c r="G101" s="171" t="s">
        <v>81</v>
      </c>
      <c r="H101" s="172" t="s">
        <v>81</v>
      </c>
      <c r="I101" s="171" t="s">
        <v>5</v>
      </c>
      <c r="J101" s="171" t="s">
        <v>81</v>
      </c>
      <c r="K101" s="173" t="s">
        <v>81</v>
      </c>
      <c r="L101" s="174" t="s">
        <v>461</v>
      </c>
    </row>
    <row r="102" spans="1:12" ht="12" customHeight="1">
      <c r="A102" s="182">
        <f t="shared" si="1"/>
        <v>100</v>
      </c>
      <c r="B102" s="171" t="s">
        <v>568</v>
      </c>
      <c r="C102" s="172" t="s">
        <v>424</v>
      </c>
      <c r="D102" s="175" t="s">
        <v>753</v>
      </c>
      <c r="E102" s="172" t="s">
        <v>4</v>
      </c>
      <c r="F102" s="172" t="s">
        <v>3</v>
      </c>
      <c r="G102" s="171" t="s">
        <v>81</v>
      </c>
      <c r="H102" s="172" t="s">
        <v>81</v>
      </c>
      <c r="I102" s="171" t="s">
        <v>5</v>
      </c>
      <c r="J102" s="171" t="s">
        <v>81</v>
      </c>
      <c r="K102" s="173" t="s">
        <v>81</v>
      </c>
      <c r="L102" s="174" t="s">
        <v>461</v>
      </c>
    </row>
    <row r="103" spans="1:12" ht="12" customHeight="1">
      <c r="A103" s="182">
        <f t="shared" si="1"/>
        <v>101</v>
      </c>
      <c r="B103" s="171" t="s">
        <v>569</v>
      </c>
      <c r="C103" s="172" t="s">
        <v>570</v>
      </c>
      <c r="D103" s="175" t="s">
        <v>754</v>
      </c>
      <c r="E103" s="172" t="s">
        <v>6</v>
      </c>
      <c r="F103" s="172" t="s">
        <v>3</v>
      </c>
      <c r="G103" s="171" t="s">
        <v>81</v>
      </c>
      <c r="H103" s="172" t="s">
        <v>81</v>
      </c>
      <c r="I103" s="171" t="s">
        <v>5</v>
      </c>
      <c r="J103" s="171" t="s">
        <v>81</v>
      </c>
      <c r="K103" s="173" t="s">
        <v>81</v>
      </c>
      <c r="L103" s="174" t="s">
        <v>461</v>
      </c>
    </row>
    <row r="104" spans="1:12" ht="12" customHeight="1">
      <c r="A104" s="182">
        <f t="shared" si="1"/>
        <v>102</v>
      </c>
      <c r="B104" s="171" t="s">
        <v>755</v>
      </c>
      <c r="C104" s="172" t="s">
        <v>756</v>
      </c>
      <c r="D104" s="175" t="s">
        <v>757</v>
      </c>
      <c r="E104" s="172" t="s">
        <v>4</v>
      </c>
      <c r="F104" s="172" t="s">
        <v>8</v>
      </c>
      <c r="G104" s="171" t="s">
        <v>5</v>
      </c>
      <c r="H104" s="172" t="s">
        <v>5</v>
      </c>
      <c r="I104" s="171" t="s">
        <v>81</v>
      </c>
      <c r="J104" s="171" t="s">
        <v>81</v>
      </c>
      <c r="K104" s="173">
        <v>1</v>
      </c>
      <c r="L104" s="174" t="s">
        <v>126</v>
      </c>
    </row>
    <row r="105" spans="1:12" ht="12" customHeight="1">
      <c r="A105" s="182">
        <f t="shared" si="1"/>
        <v>103</v>
      </c>
      <c r="B105" s="171" t="s">
        <v>571</v>
      </c>
      <c r="C105" s="172" t="s">
        <v>288</v>
      </c>
      <c r="D105" s="175" t="s">
        <v>758</v>
      </c>
      <c r="E105" s="172" t="s">
        <v>4</v>
      </c>
      <c r="F105" s="171" t="s">
        <v>3</v>
      </c>
      <c r="G105" s="171" t="s">
        <v>81</v>
      </c>
      <c r="H105" s="171" t="s">
        <v>81</v>
      </c>
      <c r="I105" s="172" t="s">
        <v>5</v>
      </c>
      <c r="J105" s="171" t="s">
        <v>81</v>
      </c>
      <c r="K105" s="173" t="s">
        <v>81</v>
      </c>
      <c r="L105" s="174" t="s">
        <v>461</v>
      </c>
    </row>
    <row r="106" spans="1:12" ht="12" customHeight="1">
      <c r="A106" s="182">
        <f t="shared" si="1"/>
        <v>104</v>
      </c>
      <c r="B106" s="171" t="s">
        <v>572</v>
      </c>
      <c r="C106" s="172" t="s">
        <v>425</v>
      </c>
      <c r="D106" s="181" t="s">
        <v>759</v>
      </c>
      <c r="E106" s="172" t="s">
        <v>6</v>
      </c>
      <c r="F106" s="172" t="s">
        <v>3</v>
      </c>
      <c r="G106" s="171" t="s">
        <v>5</v>
      </c>
      <c r="H106" s="172" t="s">
        <v>5</v>
      </c>
      <c r="I106" s="171" t="s">
        <v>5</v>
      </c>
      <c r="J106" s="171" t="s">
        <v>81</v>
      </c>
      <c r="K106" s="173">
        <v>1</v>
      </c>
      <c r="L106" s="174" t="s">
        <v>126</v>
      </c>
    </row>
    <row r="107" spans="1:12" ht="12" customHeight="1">
      <c r="A107" s="182">
        <f t="shared" si="1"/>
        <v>105</v>
      </c>
      <c r="B107" s="171" t="s">
        <v>573</v>
      </c>
      <c r="C107" s="172" t="s">
        <v>145</v>
      </c>
      <c r="D107" s="181" t="s">
        <v>760</v>
      </c>
      <c r="E107" s="172" t="s">
        <v>4</v>
      </c>
      <c r="F107" s="172" t="s">
        <v>1</v>
      </c>
      <c r="G107" s="171" t="s">
        <v>5</v>
      </c>
      <c r="H107" s="172" t="s">
        <v>5</v>
      </c>
      <c r="I107" s="171" t="s">
        <v>81</v>
      </c>
      <c r="J107" s="171" t="s">
        <v>81</v>
      </c>
      <c r="K107" s="173">
        <v>1</v>
      </c>
      <c r="L107" s="174" t="s">
        <v>126</v>
      </c>
    </row>
    <row r="108" spans="1:12" ht="12" customHeight="1">
      <c r="A108" s="182">
        <f t="shared" si="1"/>
        <v>106</v>
      </c>
      <c r="B108" s="171" t="s">
        <v>574</v>
      </c>
      <c r="C108" s="172" t="s">
        <v>289</v>
      </c>
      <c r="D108" s="181" t="s">
        <v>761</v>
      </c>
      <c r="E108" s="172" t="s">
        <v>4</v>
      </c>
      <c r="F108" s="171" t="s">
        <v>1</v>
      </c>
      <c r="G108" s="171" t="s">
        <v>5</v>
      </c>
      <c r="H108" s="171" t="s">
        <v>5</v>
      </c>
      <c r="I108" s="171" t="s">
        <v>81</v>
      </c>
      <c r="J108" s="171" t="s">
        <v>81</v>
      </c>
      <c r="K108" s="173">
        <v>1</v>
      </c>
      <c r="L108" s="174" t="s">
        <v>126</v>
      </c>
    </row>
    <row r="109" spans="1:12" ht="12" customHeight="1">
      <c r="A109" s="182">
        <f t="shared" si="1"/>
        <v>107</v>
      </c>
      <c r="B109" s="171" t="s">
        <v>575</v>
      </c>
      <c r="C109" s="172" t="s">
        <v>290</v>
      </c>
      <c r="D109" s="181" t="s">
        <v>762</v>
      </c>
      <c r="E109" s="172" t="s">
        <v>6</v>
      </c>
      <c r="F109" s="171" t="s">
        <v>3</v>
      </c>
      <c r="G109" s="171" t="s">
        <v>81</v>
      </c>
      <c r="H109" s="171" t="s">
        <v>81</v>
      </c>
      <c r="I109" s="171" t="s">
        <v>5</v>
      </c>
      <c r="J109" s="171" t="s">
        <v>81</v>
      </c>
      <c r="K109" s="173" t="s">
        <v>81</v>
      </c>
      <c r="L109" s="174" t="s">
        <v>461</v>
      </c>
    </row>
    <row r="110" spans="1:12" ht="12" customHeight="1">
      <c r="A110" s="182">
        <f t="shared" si="1"/>
        <v>108</v>
      </c>
      <c r="B110" s="171" t="s">
        <v>576</v>
      </c>
      <c r="C110" s="172" t="s">
        <v>291</v>
      </c>
      <c r="D110" s="181" t="s">
        <v>763</v>
      </c>
      <c r="E110" s="172" t="s">
        <v>6</v>
      </c>
      <c r="F110" s="171" t="s">
        <v>3</v>
      </c>
      <c r="G110" s="171" t="s">
        <v>81</v>
      </c>
      <c r="H110" s="171" t="s">
        <v>81</v>
      </c>
      <c r="I110" s="172" t="s">
        <v>5</v>
      </c>
      <c r="J110" s="171" t="s">
        <v>81</v>
      </c>
      <c r="K110" s="173" t="s">
        <v>81</v>
      </c>
      <c r="L110" s="174" t="s">
        <v>461</v>
      </c>
    </row>
    <row r="111" spans="1:12" ht="12" customHeight="1">
      <c r="A111" s="182">
        <f t="shared" si="1"/>
        <v>109</v>
      </c>
      <c r="B111" s="171" t="s">
        <v>577</v>
      </c>
      <c r="C111" s="172" t="s">
        <v>292</v>
      </c>
      <c r="D111" s="181" t="s">
        <v>764</v>
      </c>
      <c r="E111" s="172" t="s">
        <v>6</v>
      </c>
      <c r="F111" s="171" t="s">
        <v>3</v>
      </c>
      <c r="G111" s="171" t="s">
        <v>81</v>
      </c>
      <c r="H111" s="171" t="s">
        <v>81</v>
      </c>
      <c r="I111" s="172" t="s">
        <v>5</v>
      </c>
      <c r="J111" s="171" t="s">
        <v>81</v>
      </c>
      <c r="K111" s="173" t="s">
        <v>81</v>
      </c>
      <c r="L111" s="174" t="s">
        <v>461</v>
      </c>
    </row>
    <row r="112" spans="1:12" ht="12" customHeight="1">
      <c r="A112" s="182">
        <f t="shared" si="1"/>
        <v>110</v>
      </c>
      <c r="B112" s="171" t="s">
        <v>578</v>
      </c>
      <c r="C112" s="172" t="s">
        <v>293</v>
      </c>
      <c r="D112" s="181" t="s">
        <v>765</v>
      </c>
      <c r="E112" s="172" t="s">
        <v>6</v>
      </c>
      <c r="F112" s="171" t="s">
        <v>3</v>
      </c>
      <c r="G112" s="171" t="s">
        <v>81</v>
      </c>
      <c r="H112" s="171" t="s">
        <v>81</v>
      </c>
      <c r="I112" s="172" t="s">
        <v>5</v>
      </c>
      <c r="J112" s="171" t="s">
        <v>81</v>
      </c>
      <c r="K112" s="173" t="s">
        <v>81</v>
      </c>
      <c r="L112" s="174" t="s">
        <v>461</v>
      </c>
    </row>
    <row r="113" spans="1:12" ht="12" customHeight="1">
      <c r="A113" s="182">
        <f t="shared" si="1"/>
        <v>111</v>
      </c>
      <c r="B113" s="171" t="s">
        <v>579</v>
      </c>
      <c r="C113" s="172" t="s">
        <v>294</v>
      </c>
      <c r="D113" s="181" t="s">
        <v>766</v>
      </c>
      <c r="E113" s="172" t="s">
        <v>6</v>
      </c>
      <c r="F113" s="171" t="s">
        <v>1</v>
      </c>
      <c r="G113" s="171" t="s">
        <v>5</v>
      </c>
      <c r="H113" s="171" t="s">
        <v>5</v>
      </c>
      <c r="I113" s="172" t="s">
        <v>81</v>
      </c>
      <c r="J113" s="171" t="s">
        <v>81</v>
      </c>
      <c r="K113" s="173">
        <v>1</v>
      </c>
      <c r="L113" s="174" t="s">
        <v>126</v>
      </c>
    </row>
    <row r="114" spans="1:12" ht="12" customHeight="1">
      <c r="A114" s="182">
        <f t="shared" si="1"/>
        <v>112</v>
      </c>
      <c r="B114" s="171" t="s">
        <v>580</v>
      </c>
      <c r="C114" s="172" t="s">
        <v>295</v>
      </c>
      <c r="D114" s="181" t="s">
        <v>767</v>
      </c>
      <c r="E114" s="172" t="s">
        <v>6</v>
      </c>
      <c r="F114" s="172" t="s">
        <v>1</v>
      </c>
      <c r="G114" s="171" t="s">
        <v>5</v>
      </c>
      <c r="H114" s="172" t="s">
        <v>5</v>
      </c>
      <c r="I114" s="171" t="s">
        <v>81</v>
      </c>
      <c r="J114" s="171" t="s">
        <v>81</v>
      </c>
      <c r="K114" s="173">
        <v>1</v>
      </c>
      <c r="L114" s="174" t="s">
        <v>126</v>
      </c>
    </row>
    <row r="115" spans="1:12" ht="12" customHeight="1">
      <c r="A115" s="182">
        <f t="shared" si="1"/>
        <v>113</v>
      </c>
      <c r="B115" s="171" t="s">
        <v>581</v>
      </c>
      <c r="C115" s="172" t="s">
        <v>296</v>
      </c>
      <c r="D115" s="181" t="s">
        <v>768</v>
      </c>
      <c r="E115" s="172" t="s">
        <v>6</v>
      </c>
      <c r="F115" s="172" t="s">
        <v>1</v>
      </c>
      <c r="G115" s="171" t="s">
        <v>5</v>
      </c>
      <c r="H115" s="172" t="s">
        <v>5</v>
      </c>
      <c r="I115" s="171" t="s">
        <v>81</v>
      </c>
      <c r="J115" s="171" t="s">
        <v>81</v>
      </c>
      <c r="K115" s="173">
        <v>1</v>
      </c>
      <c r="L115" s="174" t="s">
        <v>126</v>
      </c>
    </row>
    <row r="116" spans="1:12" ht="12" customHeight="1">
      <c r="A116" s="182">
        <f t="shared" si="1"/>
        <v>114</v>
      </c>
      <c r="B116" s="171" t="s">
        <v>582</v>
      </c>
      <c r="C116" s="172" t="s">
        <v>426</v>
      </c>
      <c r="D116" s="181" t="s">
        <v>769</v>
      </c>
      <c r="E116" s="172" t="s">
        <v>4</v>
      </c>
      <c r="F116" s="172" t="s">
        <v>3</v>
      </c>
      <c r="G116" s="171" t="s">
        <v>81</v>
      </c>
      <c r="H116" s="172" t="s">
        <v>81</v>
      </c>
      <c r="I116" s="171" t="s">
        <v>5</v>
      </c>
      <c r="J116" s="171" t="s">
        <v>81</v>
      </c>
      <c r="K116" s="173" t="s">
        <v>81</v>
      </c>
      <c r="L116" s="174" t="s">
        <v>461</v>
      </c>
    </row>
    <row r="117" spans="1:12" ht="12" customHeight="1">
      <c r="A117" s="182">
        <f t="shared" si="1"/>
        <v>115</v>
      </c>
      <c r="B117" s="171" t="s">
        <v>583</v>
      </c>
      <c r="C117" s="172" t="s">
        <v>427</v>
      </c>
      <c r="D117" s="181" t="s">
        <v>770</v>
      </c>
      <c r="E117" s="172" t="s">
        <v>6</v>
      </c>
      <c r="F117" s="172" t="s">
        <v>3</v>
      </c>
      <c r="G117" s="171" t="s">
        <v>81</v>
      </c>
      <c r="H117" s="172" t="s">
        <v>81</v>
      </c>
      <c r="I117" s="171" t="s">
        <v>5</v>
      </c>
      <c r="J117" s="171" t="s">
        <v>81</v>
      </c>
      <c r="K117" s="173" t="s">
        <v>81</v>
      </c>
      <c r="L117" s="174" t="s">
        <v>461</v>
      </c>
    </row>
    <row r="118" spans="1:12" ht="12" customHeight="1">
      <c r="A118" s="182">
        <f t="shared" si="1"/>
        <v>116</v>
      </c>
      <c r="B118" s="171" t="s">
        <v>584</v>
      </c>
      <c r="C118" s="172" t="s">
        <v>771</v>
      </c>
      <c r="D118" s="181" t="s">
        <v>772</v>
      </c>
      <c r="E118" s="172" t="s">
        <v>6</v>
      </c>
      <c r="F118" s="172" t="s">
        <v>1</v>
      </c>
      <c r="G118" s="171" t="s">
        <v>5</v>
      </c>
      <c r="H118" s="172" t="s">
        <v>5</v>
      </c>
      <c r="I118" s="171" t="s">
        <v>81</v>
      </c>
      <c r="J118" s="171" t="s">
        <v>81</v>
      </c>
      <c r="K118" s="173">
        <v>1</v>
      </c>
      <c r="L118" s="174" t="s">
        <v>126</v>
      </c>
    </row>
    <row r="119" spans="1:12" ht="12" customHeight="1">
      <c r="A119" s="182">
        <f t="shared" si="1"/>
        <v>117</v>
      </c>
      <c r="B119" s="171" t="s">
        <v>773</v>
      </c>
      <c r="C119" s="172" t="s">
        <v>774</v>
      </c>
      <c r="D119" s="181" t="s">
        <v>775</v>
      </c>
      <c r="E119" s="172" t="s">
        <v>4</v>
      </c>
      <c r="F119" s="171" t="s">
        <v>1</v>
      </c>
      <c r="G119" s="171" t="s">
        <v>5</v>
      </c>
      <c r="H119" s="171" t="s">
        <v>5</v>
      </c>
      <c r="I119" s="171" t="s">
        <v>81</v>
      </c>
      <c r="J119" s="171" t="s">
        <v>81</v>
      </c>
      <c r="K119" s="173">
        <v>1</v>
      </c>
      <c r="L119" s="174" t="s">
        <v>126</v>
      </c>
    </row>
    <row r="120" spans="1:12" ht="12" customHeight="1">
      <c r="A120" s="182">
        <f t="shared" si="1"/>
        <v>118</v>
      </c>
      <c r="B120" s="171" t="s">
        <v>776</v>
      </c>
      <c r="C120" s="172" t="s">
        <v>777</v>
      </c>
      <c r="D120" s="181" t="s">
        <v>778</v>
      </c>
      <c r="E120" s="172" t="s">
        <v>4</v>
      </c>
      <c r="F120" s="171" t="s">
        <v>1</v>
      </c>
      <c r="G120" s="171" t="s">
        <v>5</v>
      </c>
      <c r="H120" s="171" t="s">
        <v>5</v>
      </c>
      <c r="I120" s="171" t="s">
        <v>81</v>
      </c>
      <c r="J120" s="171" t="s">
        <v>81</v>
      </c>
      <c r="K120" s="173">
        <v>5</v>
      </c>
      <c r="L120" s="174" t="s">
        <v>126</v>
      </c>
    </row>
    <row r="121" spans="1:12" ht="12" customHeight="1">
      <c r="A121" s="182">
        <f t="shared" si="1"/>
        <v>119</v>
      </c>
      <c r="B121" s="171" t="s">
        <v>779</v>
      </c>
      <c r="C121" s="172" t="s">
        <v>780</v>
      </c>
      <c r="D121" s="181" t="s">
        <v>781</v>
      </c>
      <c r="E121" s="172" t="s">
        <v>6</v>
      </c>
      <c r="F121" s="172" t="s">
        <v>1</v>
      </c>
      <c r="G121" s="171" t="s">
        <v>5</v>
      </c>
      <c r="H121" s="172" t="s">
        <v>5</v>
      </c>
      <c r="I121" s="171" t="s">
        <v>81</v>
      </c>
      <c r="J121" s="171" t="s">
        <v>81</v>
      </c>
      <c r="K121" s="173">
        <v>3</v>
      </c>
      <c r="L121" s="174" t="s">
        <v>126</v>
      </c>
    </row>
    <row r="122" spans="1:12" ht="12" customHeight="1">
      <c r="A122" s="182">
        <f t="shared" si="1"/>
        <v>120</v>
      </c>
      <c r="B122" s="171" t="s">
        <v>782</v>
      </c>
      <c r="C122" s="172" t="s">
        <v>783</v>
      </c>
      <c r="D122" s="175" t="s">
        <v>784</v>
      </c>
      <c r="E122" s="172" t="s">
        <v>4</v>
      </c>
      <c r="F122" s="172" t="s">
        <v>1</v>
      </c>
      <c r="G122" s="172" t="s">
        <v>5</v>
      </c>
      <c r="H122" s="171" t="s">
        <v>5</v>
      </c>
      <c r="I122" s="172" t="s">
        <v>81</v>
      </c>
      <c r="J122" s="171" t="s">
        <v>81</v>
      </c>
      <c r="K122" s="173">
        <v>5</v>
      </c>
      <c r="L122" s="174" t="s">
        <v>126</v>
      </c>
    </row>
    <row r="123" spans="1:12" ht="12" customHeight="1">
      <c r="A123" s="182">
        <f t="shared" si="1"/>
        <v>121</v>
      </c>
      <c r="B123" s="171" t="s">
        <v>785</v>
      </c>
      <c r="C123" s="172" t="s">
        <v>786</v>
      </c>
      <c r="D123" s="175" t="s">
        <v>787</v>
      </c>
      <c r="E123" s="172" t="s">
        <v>6</v>
      </c>
      <c r="F123" s="172" t="s">
        <v>1</v>
      </c>
      <c r="G123" s="172" t="s">
        <v>5</v>
      </c>
      <c r="H123" s="171" t="s">
        <v>5</v>
      </c>
      <c r="I123" s="172" t="s">
        <v>81</v>
      </c>
      <c r="J123" s="171" t="s">
        <v>81</v>
      </c>
      <c r="K123" s="173">
        <v>3</v>
      </c>
      <c r="L123" s="174" t="s">
        <v>126</v>
      </c>
    </row>
    <row r="124" spans="1:12" ht="12" customHeight="1">
      <c r="A124" s="182">
        <f t="shared" si="1"/>
        <v>122</v>
      </c>
      <c r="B124" s="171" t="s">
        <v>788</v>
      </c>
      <c r="C124" s="172" t="s">
        <v>789</v>
      </c>
      <c r="D124" s="175" t="s">
        <v>790</v>
      </c>
      <c r="E124" s="172" t="s">
        <v>4</v>
      </c>
      <c r="F124" s="172" t="s">
        <v>1</v>
      </c>
      <c r="G124" s="172" t="s">
        <v>5</v>
      </c>
      <c r="H124" s="171" t="s">
        <v>5</v>
      </c>
      <c r="I124" s="172" t="s">
        <v>81</v>
      </c>
      <c r="J124" s="171" t="s">
        <v>81</v>
      </c>
      <c r="K124" s="173">
        <v>5</v>
      </c>
      <c r="L124" s="174" t="s">
        <v>126</v>
      </c>
    </row>
    <row r="125" spans="1:12" ht="12" customHeight="1">
      <c r="A125" s="182">
        <f t="shared" si="1"/>
        <v>123</v>
      </c>
      <c r="B125" s="171" t="s">
        <v>791</v>
      </c>
      <c r="C125" s="172" t="s">
        <v>792</v>
      </c>
      <c r="D125" s="175" t="s">
        <v>793</v>
      </c>
      <c r="E125" s="172" t="s">
        <v>4</v>
      </c>
      <c r="F125" s="172" t="s">
        <v>1</v>
      </c>
      <c r="G125" s="172" t="s">
        <v>5</v>
      </c>
      <c r="H125" s="171" t="s">
        <v>5</v>
      </c>
      <c r="I125" s="172" t="s">
        <v>81</v>
      </c>
      <c r="J125" s="171" t="s">
        <v>81</v>
      </c>
      <c r="K125" s="173">
        <v>5</v>
      </c>
      <c r="L125" s="174" t="s">
        <v>126</v>
      </c>
    </row>
    <row r="126" spans="1:12" ht="12" customHeight="1">
      <c r="A126" s="182">
        <f t="shared" si="1"/>
        <v>124</v>
      </c>
      <c r="B126" s="171" t="s">
        <v>536</v>
      </c>
      <c r="C126" s="172" t="s">
        <v>297</v>
      </c>
      <c r="D126" s="175" t="s">
        <v>794</v>
      </c>
      <c r="E126" s="172" t="s">
        <v>4</v>
      </c>
      <c r="F126" s="172" t="s">
        <v>3</v>
      </c>
      <c r="G126" s="172" t="s">
        <v>81</v>
      </c>
      <c r="H126" s="171" t="s">
        <v>81</v>
      </c>
      <c r="I126" s="172" t="s">
        <v>5</v>
      </c>
      <c r="J126" s="171" t="s">
        <v>81</v>
      </c>
      <c r="K126" s="173" t="s">
        <v>81</v>
      </c>
      <c r="L126" s="174" t="s">
        <v>461</v>
      </c>
    </row>
    <row r="127" spans="1:12" ht="12" customHeight="1">
      <c r="A127" s="182">
        <f t="shared" si="1"/>
        <v>125</v>
      </c>
      <c r="B127" s="171" t="s">
        <v>585</v>
      </c>
      <c r="C127" s="172" t="s">
        <v>298</v>
      </c>
      <c r="D127" s="175" t="s">
        <v>795</v>
      </c>
      <c r="E127" s="171" t="s">
        <v>4</v>
      </c>
      <c r="F127" s="171" t="s">
        <v>3</v>
      </c>
      <c r="G127" s="172" t="s">
        <v>5</v>
      </c>
      <c r="H127" s="171" t="s">
        <v>5</v>
      </c>
      <c r="I127" s="171" t="s">
        <v>5</v>
      </c>
      <c r="J127" s="171" t="s">
        <v>81</v>
      </c>
      <c r="K127" s="173" t="s">
        <v>81</v>
      </c>
      <c r="L127" s="174" t="s">
        <v>126</v>
      </c>
    </row>
    <row r="128" spans="1:12" ht="12" customHeight="1">
      <c r="A128" s="182">
        <f t="shared" si="1"/>
        <v>126</v>
      </c>
      <c r="B128" s="171" t="s">
        <v>586</v>
      </c>
      <c r="C128" s="172" t="s">
        <v>177</v>
      </c>
      <c r="D128" s="175" t="s">
        <v>796</v>
      </c>
      <c r="E128" s="171" t="s">
        <v>6</v>
      </c>
      <c r="F128" s="171" t="s">
        <v>3</v>
      </c>
      <c r="G128" s="172" t="s">
        <v>81</v>
      </c>
      <c r="H128" s="171" t="s">
        <v>81</v>
      </c>
      <c r="I128" s="171" t="s">
        <v>5</v>
      </c>
      <c r="J128" s="171" t="s">
        <v>81</v>
      </c>
      <c r="K128" s="173" t="s">
        <v>81</v>
      </c>
      <c r="L128" s="174" t="s">
        <v>461</v>
      </c>
    </row>
    <row r="129" spans="1:12" ht="12" customHeight="1">
      <c r="A129" s="182">
        <f t="shared" si="1"/>
        <v>127</v>
      </c>
      <c r="B129" s="171" t="s">
        <v>589</v>
      </c>
      <c r="C129" s="176" t="s">
        <v>428</v>
      </c>
      <c r="D129" s="183" t="s">
        <v>429</v>
      </c>
      <c r="E129" s="171" t="s">
        <v>4</v>
      </c>
      <c r="F129" s="171" t="s">
        <v>8</v>
      </c>
      <c r="G129" s="172" t="s">
        <v>5</v>
      </c>
      <c r="H129" s="171" t="s">
        <v>5</v>
      </c>
      <c r="I129" s="171" t="s">
        <v>81</v>
      </c>
      <c r="J129" s="171" t="s">
        <v>81</v>
      </c>
      <c r="K129" s="173" t="s">
        <v>81</v>
      </c>
      <c r="L129" s="174" t="s">
        <v>126</v>
      </c>
    </row>
    <row r="130" spans="1:12" ht="12" customHeight="1">
      <c r="A130" s="182">
        <f t="shared" si="1"/>
        <v>128</v>
      </c>
      <c r="B130" s="171" t="s">
        <v>590</v>
      </c>
      <c r="C130" s="172" t="s">
        <v>591</v>
      </c>
      <c r="D130" s="175" t="s">
        <v>592</v>
      </c>
      <c r="E130" s="171" t="s">
        <v>4</v>
      </c>
      <c r="F130" s="171" t="s">
        <v>8</v>
      </c>
      <c r="G130" s="172" t="s">
        <v>5</v>
      </c>
      <c r="H130" s="171" t="s">
        <v>5</v>
      </c>
      <c r="I130" s="171" t="s">
        <v>5</v>
      </c>
      <c r="J130" s="171" t="s">
        <v>81</v>
      </c>
      <c r="K130" s="173" t="s">
        <v>81</v>
      </c>
      <c r="L130" s="174" t="s">
        <v>126</v>
      </c>
    </row>
    <row r="131" spans="1:12" ht="12" customHeight="1">
      <c r="A131" s="182">
        <f t="shared" si="1"/>
        <v>129</v>
      </c>
      <c r="B131" s="171" t="s">
        <v>593</v>
      </c>
      <c r="C131" s="172" t="s">
        <v>594</v>
      </c>
      <c r="D131" s="175" t="s">
        <v>595</v>
      </c>
      <c r="E131" s="172" t="s">
        <v>4</v>
      </c>
      <c r="F131" s="172" t="s">
        <v>8</v>
      </c>
      <c r="G131" s="172" t="s">
        <v>5</v>
      </c>
      <c r="H131" s="172" t="s">
        <v>5</v>
      </c>
      <c r="I131" s="171" t="s">
        <v>81</v>
      </c>
      <c r="J131" s="171" t="s">
        <v>81</v>
      </c>
      <c r="K131" s="173" t="s">
        <v>81</v>
      </c>
      <c r="L131" s="174" t="s">
        <v>126</v>
      </c>
    </row>
    <row r="132" spans="1:12" ht="12" customHeight="1">
      <c r="A132" s="182">
        <f t="shared" si="1"/>
        <v>130</v>
      </c>
      <c r="B132" s="171" t="s">
        <v>797</v>
      </c>
      <c r="C132" s="172" t="s">
        <v>798</v>
      </c>
      <c r="D132" s="175" t="s">
        <v>799</v>
      </c>
      <c r="E132" s="172" t="s">
        <v>4</v>
      </c>
      <c r="F132" s="172" t="s">
        <v>8</v>
      </c>
      <c r="G132" s="172" t="s">
        <v>5</v>
      </c>
      <c r="H132" s="172" t="s">
        <v>5</v>
      </c>
      <c r="I132" s="171" t="s">
        <v>81</v>
      </c>
      <c r="J132" s="171" t="s">
        <v>81</v>
      </c>
      <c r="K132" s="173" t="s">
        <v>81</v>
      </c>
      <c r="L132" s="174" t="s">
        <v>126</v>
      </c>
    </row>
    <row r="133" spans="1:12" ht="12" customHeight="1">
      <c r="A133" s="182">
        <f aca="true" t="shared" si="2" ref="A133:A196">A132+1</f>
        <v>131</v>
      </c>
      <c r="B133" s="171" t="s">
        <v>587</v>
      </c>
      <c r="C133" s="172" t="s">
        <v>300</v>
      </c>
      <c r="D133" s="175" t="s">
        <v>800</v>
      </c>
      <c r="E133" s="172" t="s">
        <v>6</v>
      </c>
      <c r="F133" s="172" t="s">
        <v>3</v>
      </c>
      <c r="G133" s="172" t="s">
        <v>81</v>
      </c>
      <c r="H133" s="172" t="s">
        <v>81</v>
      </c>
      <c r="I133" s="171" t="s">
        <v>5</v>
      </c>
      <c r="J133" s="171" t="s">
        <v>81</v>
      </c>
      <c r="K133" s="173" t="s">
        <v>81</v>
      </c>
      <c r="L133" s="174" t="s">
        <v>461</v>
      </c>
    </row>
    <row r="134" spans="1:12" ht="12" customHeight="1">
      <c r="A134" s="182">
        <f t="shared" si="2"/>
        <v>132</v>
      </c>
      <c r="B134" s="171" t="s">
        <v>588</v>
      </c>
      <c r="C134" s="172" t="s">
        <v>299</v>
      </c>
      <c r="D134" s="175" t="s">
        <v>801</v>
      </c>
      <c r="E134" s="172" t="s">
        <v>4</v>
      </c>
      <c r="F134" s="172" t="s">
        <v>3</v>
      </c>
      <c r="G134" s="172" t="s">
        <v>81</v>
      </c>
      <c r="H134" s="172" t="s">
        <v>81</v>
      </c>
      <c r="I134" s="171" t="s">
        <v>5</v>
      </c>
      <c r="J134" s="171" t="s">
        <v>81</v>
      </c>
      <c r="K134" s="173" t="s">
        <v>81</v>
      </c>
      <c r="L134" s="174" t="s">
        <v>461</v>
      </c>
    </row>
    <row r="135" spans="1:12" ht="12" customHeight="1">
      <c r="A135" s="182">
        <f t="shared" si="2"/>
        <v>133</v>
      </c>
      <c r="B135" s="171" t="s">
        <v>802</v>
      </c>
      <c r="C135" s="172" t="s">
        <v>803</v>
      </c>
      <c r="D135" s="175" t="s">
        <v>804</v>
      </c>
      <c r="E135" s="172" t="s">
        <v>4</v>
      </c>
      <c r="F135" s="172" t="s">
        <v>8</v>
      </c>
      <c r="G135" s="172" t="s">
        <v>81</v>
      </c>
      <c r="H135" s="172" t="s">
        <v>5</v>
      </c>
      <c r="I135" s="171" t="s">
        <v>81</v>
      </c>
      <c r="J135" s="171" t="s">
        <v>81</v>
      </c>
      <c r="K135" s="173" t="s">
        <v>81</v>
      </c>
      <c r="L135" s="174" t="s">
        <v>805</v>
      </c>
    </row>
    <row r="136" spans="1:12" ht="12" customHeight="1">
      <c r="A136" s="182">
        <f t="shared" si="2"/>
        <v>134</v>
      </c>
      <c r="B136" s="171" t="s">
        <v>596</v>
      </c>
      <c r="C136" s="172" t="s">
        <v>180</v>
      </c>
      <c r="D136" s="175" t="s">
        <v>127</v>
      </c>
      <c r="E136" s="172" t="s">
        <v>4</v>
      </c>
      <c r="F136" s="172" t="s">
        <v>3</v>
      </c>
      <c r="G136" s="172" t="s">
        <v>5</v>
      </c>
      <c r="H136" s="172" t="s">
        <v>5</v>
      </c>
      <c r="I136" s="171" t="s">
        <v>5</v>
      </c>
      <c r="J136" s="171" t="s">
        <v>81</v>
      </c>
      <c r="K136" s="173" t="s">
        <v>81</v>
      </c>
      <c r="L136" s="174" t="s">
        <v>147</v>
      </c>
    </row>
    <row r="137" spans="1:12" ht="12" customHeight="1">
      <c r="A137" s="182">
        <f t="shared" si="2"/>
        <v>135</v>
      </c>
      <c r="B137" s="171" t="s">
        <v>597</v>
      </c>
      <c r="C137" s="172" t="s">
        <v>309</v>
      </c>
      <c r="D137" s="175" t="s">
        <v>310</v>
      </c>
      <c r="E137" s="171" t="s">
        <v>4</v>
      </c>
      <c r="F137" s="171" t="s">
        <v>3</v>
      </c>
      <c r="G137" s="172" t="s">
        <v>81</v>
      </c>
      <c r="H137" s="171" t="s">
        <v>81</v>
      </c>
      <c r="I137" s="171" t="s">
        <v>5</v>
      </c>
      <c r="J137" s="171" t="s">
        <v>5</v>
      </c>
      <c r="K137" s="173" t="s">
        <v>81</v>
      </c>
      <c r="L137" s="174" t="s">
        <v>461</v>
      </c>
    </row>
    <row r="138" spans="1:12" ht="12" customHeight="1">
      <c r="A138" s="182">
        <f t="shared" si="2"/>
        <v>136</v>
      </c>
      <c r="B138" s="171" t="s">
        <v>598</v>
      </c>
      <c r="C138" s="176" t="s">
        <v>181</v>
      </c>
      <c r="D138" s="183" t="s">
        <v>158</v>
      </c>
      <c r="E138" s="171" t="s">
        <v>4</v>
      </c>
      <c r="F138" s="171" t="s">
        <v>3</v>
      </c>
      <c r="G138" s="172" t="s">
        <v>81</v>
      </c>
      <c r="H138" s="171" t="s">
        <v>81</v>
      </c>
      <c r="I138" s="171" t="s">
        <v>5</v>
      </c>
      <c r="J138" s="171" t="s">
        <v>81</v>
      </c>
      <c r="K138" s="173" t="s">
        <v>81</v>
      </c>
      <c r="L138" s="174" t="s">
        <v>461</v>
      </c>
    </row>
    <row r="139" spans="1:12" ht="12" customHeight="1">
      <c r="A139" s="182">
        <f t="shared" si="2"/>
        <v>137</v>
      </c>
      <c r="B139" s="171" t="s">
        <v>599</v>
      </c>
      <c r="C139" s="172" t="s">
        <v>182</v>
      </c>
      <c r="D139" s="175" t="s">
        <v>106</v>
      </c>
      <c r="E139" s="171" t="s">
        <v>4</v>
      </c>
      <c r="F139" s="171" t="s">
        <v>3</v>
      </c>
      <c r="G139" s="172" t="s">
        <v>81</v>
      </c>
      <c r="H139" s="171" t="s">
        <v>81</v>
      </c>
      <c r="I139" s="171" t="s">
        <v>5</v>
      </c>
      <c r="J139" s="171" t="s">
        <v>81</v>
      </c>
      <c r="K139" s="173" t="s">
        <v>81</v>
      </c>
      <c r="L139" s="174" t="s">
        <v>461</v>
      </c>
    </row>
    <row r="140" spans="1:12" ht="12" customHeight="1">
      <c r="A140" s="182">
        <f t="shared" si="2"/>
        <v>138</v>
      </c>
      <c r="B140" s="171" t="s">
        <v>600</v>
      </c>
      <c r="C140" s="172" t="s">
        <v>148</v>
      </c>
      <c r="D140" s="175" t="s">
        <v>159</v>
      </c>
      <c r="E140" s="172" t="s">
        <v>4</v>
      </c>
      <c r="F140" s="172" t="s">
        <v>3</v>
      </c>
      <c r="G140" s="172" t="s">
        <v>81</v>
      </c>
      <c r="H140" s="171" t="s">
        <v>5</v>
      </c>
      <c r="I140" s="172" t="s">
        <v>5</v>
      </c>
      <c r="J140" s="171" t="s">
        <v>81</v>
      </c>
      <c r="K140" s="173" t="s">
        <v>81</v>
      </c>
      <c r="L140" s="174" t="s">
        <v>147</v>
      </c>
    </row>
    <row r="141" spans="1:12" ht="12" customHeight="1">
      <c r="A141" s="182">
        <f t="shared" si="2"/>
        <v>139</v>
      </c>
      <c r="B141" s="171" t="s">
        <v>601</v>
      </c>
      <c r="C141" s="172" t="s">
        <v>806</v>
      </c>
      <c r="D141" s="175" t="s">
        <v>301</v>
      </c>
      <c r="E141" s="172" t="s">
        <v>4</v>
      </c>
      <c r="F141" s="172" t="s">
        <v>3</v>
      </c>
      <c r="G141" s="172" t="s">
        <v>81</v>
      </c>
      <c r="H141" s="171" t="s">
        <v>81</v>
      </c>
      <c r="I141" s="172" t="s">
        <v>5</v>
      </c>
      <c r="J141" s="171" t="s">
        <v>81</v>
      </c>
      <c r="K141" s="173" t="s">
        <v>81</v>
      </c>
      <c r="L141" s="174" t="s">
        <v>461</v>
      </c>
    </row>
    <row r="142" spans="1:12" ht="12" customHeight="1">
      <c r="A142" s="182">
        <f t="shared" si="2"/>
        <v>140</v>
      </c>
      <c r="B142" s="171" t="s">
        <v>807</v>
      </c>
      <c r="C142" s="172" t="s">
        <v>808</v>
      </c>
      <c r="D142" s="175" t="s">
        <v>809</v>
      </c>
      <c r="E142" s="172" t="s">
        <v>6</v>
      </c>
      <c r="F142" s="172" t="s">
        <v>3</v>
      </c>
      <c r="G142" s="172" t="s">
        <v>81</v>
      </c>
      <c r="H142" s="171" t="s">
        <v>81</v>
      </c>
      <c r="I142" s="172" t="s">
        <v>5</v>
      </c>
      <c r="J142" s="171" t="s">
        <v>81</v>
      </c>
      <c r="K142" s="173" t="s">
        <v>81</v>
      </c>
      <c r="L142" s="174" t="s">
        <v>461</v>
      </c>
    </row>
    <row r="143" spans="1:12" ht="12" customHeight="1">
      <c r="A143" s="182">
        <f t="shared" si="2"/>
        <v>141</v>
      </c>
      <c r="B143" s="171" t="s">
        <v>810</v>
      </c>
      <c r="C143" s="172" t="s">
        <v>811</v>
      </c>
      <c r="D143" s="175" t="s">
        <v>812</v>
      </c>
      <c r="E143" s="172" t="s">
        <v>6</v>
      </c>
      <c r="F143" s="176" t="s">
        <v>3</v>
      </c>
      <c r="G143" s="171" t="s">
        <v>81</v>
      </c>
      <c r="H143" s="171" t="s">
        <v>81</v>
      </c>
      <c r="I143" s="171" t="s">
        <v>5</v>
      </c>
      <c r="J143" s="171" t="s">
        <v>81</v>
      </c>
      <c r="K143" s="173" t="s">
        <v>81</v>
      </c>
      <c r="L143" s="174" t="s">
        <v>461</v>
      </c>
    </row>
    <row r="144" spans="1:12" ht="12" customHeight="1">
      <c r="A144" s="182">
        <f t="shared" si="2"/>
        <v>142</v>
      </c>
      <c r="B144" s="171" t="s">
        <v>813</v>
      </c>
      <c r="C144" s="172" t="s">
        <v>814</v>
      </c>
      <c r="D144" s="175" t="s">
        <v>815</v>
      </c>
      <c r="E144" s="172" t="s">
        <v>6</v>
      </c>
      <c r="F144" s="176" t="s">
        <v>3</v>
      </c>
      <c r="G144" s="172" t="s">
        <v>81</v>
      </c>
      <c r="H144" s="172" t="s">
        <v>81</v>
      </c>
      <c r="I144" s="171" t="s">
        <v>5</v>
      </c>
      <c r="J144" s="171" t="s">
        <v>81</v>
      </c>
      <c r="K144" s="178" t="s">
        <v>81</v>
      </c>
      <c r="L144" s="174" t="s">
        <v>461</v>
      </c>
    </row>
    <row r="145" spans="1:12" ht="12" customHeight="1">
      <c r="A145" s="182">
        <f t="shared" si="2"/>
        <v>143</v>
      </c>
      <c r="B145" s="171" t="s">
        <v>604</v>
      </c>
      <c r="C145" s="172" t="s">
        <v>128</v>
      </c>
      <c r="D145" s="175" t="s">
        <v>129</v>
      </c>
      <c r="E145" s="172" t="s">
        <v>4</v>
      </c>
      <c r="F145" s="176" t="s">
        <v>1</v>
      </c>
      <c r="G145" s="172" t="s">
        <v>5</v>
      </c>
      <c r="H145" s="171" t="s">
        <v>5</v>
      </c>
      <c r="I145" s="171" t="s">
        <v>81</v>
      </c>
      <c r="J145" s="171" t="s">
        <v>81</v>
      </c>
      <c r="K145" s="173" t="s">
        <v>436</v>
      </c>
      <c r="L145" s="174" t="s">
        <v>55</v>
      </c>
    </row>
    <row r="146" spans="1:12" ht="12" customHeight="1">
      <c r="A146" s="182">
        <f t="shared" si="2"/>
        <v>144</v>
      </c>
      <c r="B146" s="171" t="s">
        <v>606</v>
      </c>
      <c r="C146" s="172" t="s">
        <v>607</v>
      </c>
      <c r="D146" s="175" t="s">
        <v>608</v>
      </c>
      <c r="E146" s="172" t="s">
        <v>6</v>
      </c>
      <c r="F146" s="171" t="s">
        <v>1</v>
      </c>
      <c r="G146" s="171" t="s">
        <v>5</v>
      </c>
      <c r="H146" s="171" t="s">
        <v>5</v>
      </c>
      <c r="I146" s="172" t="s">
        <v>81</v>
      </c>
      <c r="J146" s="171" t="s">
        <v>81</v>
      </c>
      <c r="K146" s="178" t="s">
        <v>436</v>
      </c>
      <c r="L146" s="174" t="s">
        <v>55</v>
      </c>
    </row>
    <row r="147" spans="1:12" ht="12" customHeight="1">
      <c r="A147" s="182">
        <f t="shared" si="2"/>
        <v>145</v>
      </c>
      <c r="B147" s="171" t="s">
        <v>609</v>
      </c>
      <c r="C147" s="172" t="s">
        <v>130</v>
      </c>
      <c r="D147" s="175" t="s">
        <v>131</v>
      </c>
      <c r="E147" s="172" t="s">
        <v>4</v>
      </c>
      <c r="F147" s="176" t="s">
        <v>1</v>
      </c>
      <c r="G147" s="172" t="s">
        <v>5</v>
      </c>
      <c r="H147" s="172" t="s">
        <v>5</v>
      </c>
      <c r="I147" s="171" t="s">
        <v>81</v>
      </c>
      <c r="J147" s="171" t="s">
        <v>81</v>
      </c>
      <c r="K147" s="178" t="s">
        <v>436</v>
      </c>
      <c r="L147" s="174" t="s">
        <v>55</v>
      </c>
    </row>
    <row r="148" spans="1:12" ht="12" customHeight="1">
      <c r="A148" s="182">
        <f t="shared" si="2"/>
        <v>146</v>
      </c>
      <c r="B148" s="171" t="s">
        <v>602</v>
      </c>
      <c r="C148" s="172" t="s">
        <v>302</v>
      </c>
      <c r="D148" s="175" t="s">
        <v>303</v>
      </c>
      <c r="E148" s="172" t="s">
        <v>4</v>
      </c>
      <c r="F148" s="171" t="s">
        <v>3</v>
      </c>
      <c r="G148" s="171" t="s">
        <v>81</v>
      </c>
      <c r="H148" s="171" t="s">
        <v>81</v>
      </c>
      <c r="I148" s="172" t="s">
        <v>5</v>
      </c>
      <c r="J148" s="171" t="s">
        <v>81</v>
      </c>
      <c r="K148" s="178" t="s">
        <v>81</v>
      </c>
      <c r="L148" s="174" t="s">
        <v>461</v>
      </c>
    </row>
    <row r="149" spans="1:12" ht="12" customHeight="1">
      <c r="A149" s="182">
        <f t="shared" si="2"/>
        <v>147</v>
      </c>
      <c r="B149" s="171" t="s">
        <v>816</v>
      </c>
      <c r="C149" s="172" t="s">
        <v>817</v>
      </c>
      <c r="D149" s="175" t="s">
        <v>818</v>
      </c>
      <c r="E149" s="172" t="s">
        <v>6</v>
      </c>
      <c r="F149" s="171" t="s">
        <v>3</v>
      </c>
      <c r="G149" s="172" t="s">
        <v>81</v>
      </c>
      <c r="H149" s="171" t="s">
        <v>81</v>
      </c>
      <c r="I149" s="172" t="s">
        <v>5</v>
      </c>
      <c r="J149" s="171" t="s">
        <v>81</v>
      </c>
      <c r="K149" s="173" t="s">
        <v>81</v>
      </c>
      <c r="L149" s="174" t="s">
        <v>461</v>
      </c>
    </row>
    <row r="150" spans="1:12" ht="12" customHeight="1">
      <c r="A150" s="182">
        <f t="shared" si="2"/>
        <v>148</v>
      </c>
      <c r="B150" s="171" t="s">
        <v>603</v>
      </c>
      <c r="C150" s="172" t="s">
        <v>304</v>
      </c>
      <c r="D150" s="175" t="s">
        <v>178</v>
      </c>
      <c r="E150" s="172" t="s">
        <v>4</v>
      </c>
      <c r="F150" s="171" t="s">
        <v>7</v>
      </c>
      <c r="G150" s="171" t="s">
        <v>5</v>
      </c>
      <c r="H150" s="171" t="s">
        <v>5</v>
      </c>
      <c r="I150" s="172" t="s">
        <v>81</v>
      </c>
      <c r="J150" s="171" t="s">
        <v>81</v>
      </c>
      <c r="K150" s="178" t="s">
        <v>436</v>
      </c>
      <c r="L150" s="174" t="s">
        <v>55</v>
      </c>
    </row>
    <row r="151" spans="1:12" ht="12" customHeight="1">
      <c r="A151" s="182">
        <f t="shared" si="2"/>
        <v>149</v>
      </c>
      <c r="B151" s="171" t="s">
        <v>819</v>
      </c>
      <c r="C151" s="172" t="s">
        <v>820</v>
      </c>
      <c r="D151" s="175" t="s">
        <v>821</v>
      </c>
      <c r="E151" s="172" t="s">
        <v>4</v>
      </c>
      <c r="F151" s="171" t="s">
        <v>1</v>
      </c>
      <c r="G151" s="171" t="s">
        <v>5</v>
      </c>
      <c r="H151" s="171" t="s">
        <v>5</v>
      </c>
      <c r="I151" s="172" t="s">
        <v>81</v>
      </c>
      <c r="J151" s="171" t="s">
        <v>81</v>
      </c>
      <c r="K151" s="178" t="s">
        <v>436</v>
      </c>
      <c r="L151" s="174" t="s">
        <v>55</v>
      </c>
    </row>
    <row r="152" spans="1:12" ht="12" customHeight="1">
      <c r="A152" s="182">
        <f t="shared" si="2"/>
        <v>150</v>
      </c>
      <c r="B152" s="171" t="s">
        <v>605</v>
      </c>
      <c r="C152" s="172" t="s">
        <v>305</v>
      </c>
      <c r="D152" s="175" t="s">
        <v>306</v>
      </c>
      <c r="E152" s="172" t="s">
        <v>4</v>
      </c>
      <c r="F152" s="171" t="s">
        <v>1</v>
      </c>
      <c r="G152" s="171" t="s">
        <v>5</v>
      </c>
      <c r="H152" s="171" t="s">
        <v>5</v>
      </c>
      <c r="I152" s="172" t="s">
        <v>81</v>
      </c>
      <c r="J152" s="171" t="s">
        <v>81</v>
      </c>
      <c r="K152" s="178" t="s">
        <v>436</v>
      </c>
      <c r="L152" s="174" t="s">
        <v>55</v>
      </c>
    </row>
    <row r="153" spans="1:12" ht="12" customHeight="1">
      <c r="A153" s="182">
        <f t="shared" si="2"/>
        <v>151</v>
      </c>
      <c r="B153" s="171" t="s">
        <v>822</v>
      </c>
      <c r="C153" s="172" t="s">
        <v>823</v>
      </c>
      <c r="D153" s="175" t="s">
        <v>824</v>
      </c>
      <c r="E153" s="172" t="s">
        <v>6</v>
      </c>
      <c r="F153" s="171" t="s">
        <v>3</v>
      </c>
      <c r="G153" s="171" t="s">
        <v>81</v>
      </c>
      <c r="H153" s="171" t="s">
        <v>81</v>
      </c>
      <c r="I153" s="172" t="s">
        <v>5</v>
      </c>
      <c r="J153" s="171" t="s">
        <v>81</v>
      </c>
      <c r="K153" s="178" t="s">
        <v>81</v>
      </c>
      <c r="L153" s="174" t="s">
        <v>461</v>
      </c>
    </row>
    <row r="154" spans="1:12" ht="12" customHeight="1">
      <c r="A154" s="182">
        <f t="shared" si="2"/>
        <v>152</v>
      </c>
      <c r="B154" s="171" t="s">
        <v>825</v>
      </c>
      <c r="C154" s="172" t="s">
        <v>826</v>
      </c>
      <c r="D154" s="175" t="s">
        <v>827</v>
      </c>
      <c r="E154" s="172" t="s">
        <v>6</v>
      </c>
      <c r="F154" s="171" t="s">
        <v>3</v>
      </c>
      <c r="G154" s="171" t="s">
        <v>81</v>
      </c>
      <c r="H154" s="171" t="s">
        <v>81</v>
      </c>
      <c r="I154" s="172" t="s">
        <v>5</v>
      </c>
      <c r="J154" s="171" t="s">
        <v>81</v>
      </c>
      <c r="K154" s="178" t="s">
        <v>81</v>
      </c>
      <c r="L154" s="174" t="s">
        <v>461</v>
      </c>
    </row>
    <row r="155" spans="1:12" ht="12" customHeight="1">
      <c r="A155" s="182">
        <f t="shared" si="2"/>
        <v>153</v>
      </c>
      <c r="B155" s="171" t="s">
        <v>828</v>
      </c>
      <c r="C155" s="172" t="s">
        <v>829</v>
      </c>
      <c r="D155" s="175" t="s">
        <v>830</v>
      </c>
      <c r="E155" s="172" t="s">
        <v>6</v>
      </c>
      <c r="F155" s="171" t="s">
        <v>1</v>
      </c>
      <c r="G155" s="171" t="s">
        <v>5</v>
      </c>
      <c r="H155" s="171" t="s">
        <v>5</v>
      </c>
      <c r="I155" s="172" t="s">
        <v>81</v>
      </c>
      <c r="J155" s="171" t="s">
        <v>81</v>
      </c>
      <c r="K155" s="178" t="s">
        <v>436</v>
      </c>
      <c r="L155" s="174" t="s">
        <v>55</v>
      </c>
    </row>
    <row r="156" spans="1:12" ht="12" customHeight="1">
      <c r="A156" s="182">
        <f t="shared" si="2"/>
        <v>154</v>
      </c>
      <c r="B156" s="171" t="s">
        <v>831</v>
      </c>
      <c r="C156" s="172" t="s">
        <v>832</v>
      </c>
      <c r="D156" s="175" t="s">
        <v>833</v>
      </c>
      <c r="E156" s="172" t="s">
        <v>6</v>
      </c>
      <c r="F156" s="171" t="s">
        <v>1</v>
      </c>
      <c r="G156" s="171" t="s">
        <v>5</v>
      </c>
      <c r="H156" s="171" t="s">
        <v>5</v>
      </c>
      <c r="I156" s="172" t="s">
        <v>81</v>
      </c>
      <c r="J156" s="171" t="s">
        <v>81</v>
      </c>
      <c r="K156" s="178" t="s">
        <v>436</v>
      </c>
      <c r="L156" s="174" t="s">
        <v>55</v>
      </c>
    </row>
    <row r="157" spans="1:12" ht="12" customHeight="1">
      <c r="A157" s="182">
        <f t="shared" si="2"/>
        <v>155</v>
      </c>
      <c r="B157" s="171" t="s">
        <v>834</v>
      </c>
      <c r="C157" s="172" t="s">
        <v>835</v>
      </c>
      <c r="D157" s="175" t="s">
        <v>836</v>
      </c>
      <c r="E157" s="172" t="s">
        <v>4</v>
      </c>
      <c r="F157" s="171" t="s">
        <v>1</v>
      </c>
      <c r="G157" s="171" t="s">
        <v>5</v>
      </c>
      <c r="H157" s="171" t="s">
        <v>5</v>
      </c>
      <c r="I157" s="172" t="s">
        <v>81</v>
      </c>
      <c r="J157" s="171" t="s">
        <v>81</v>
      </c>
      <c r="K157" s="178" t="s">
        <v>729</v>
      </c>
      <c r="L157" s="174" t="s">
        <v>55</v>
      </c>
    </row>
    <row r="158" spans="1:12" ht="12" customHeight="1">
      <c r="A158" s="182">
        <f t="shared" si="2"/>
        <v>156</v>
      </c>
      <c r="B158" s="171" t="s">
        <v>837</v>
      </c>
      <c r="C158" s="172" t="s">
        <v>838</v>
      </c>
      <c r="D158" s="175" t="s">
        <v>839</v>
      </c>
      <c r="E158" s="172" t="s">
        <v>6</v>
      </c>
      <c r="F158" s="171" t="s">
        <v>1</v>
      </c>
      <c r="G158" s="171" t="s">
        <v>5</v>
      </c>
      <c r="H158" s="171" t="s">
        <v>5</v>
      </c>
      <c r="I158" s="172" t="s">
        <v>81</v>
      </c>
      <c r="J158" s="171" t="s">
        <v>81</v>
      </c>
      <c r="K158" s="178">
        <v>1</v>
      </c>
      <c r="L158" s="174" t="s">
        <v>55</v>
      </c>
    </row>
    <row r="159" spans="1:12" ht="12" customHeight="1">
      <c r="A159" s="182">
        <f t="shared" si="2"/>
        <v>157</v>
      </c>
      <c r="B159" s="171" t="s">
        <v>840</v>
      </c>
      <c r="C159" s="172" t="s">
        <v>841</v>
      </c>
      <c r="D159" s="175" t="s">
        <v>842</v>
      </c>
      <c r="E159" s="172" t="s">
        <v>6</v>
      </c>
      <c r="F159" s="171" t="s">
        <v>1</v>
      </c>
      <c r="G159" s="171" t="s">
        <v>5</v>
      </c>
      <c r="H159" s="171" t="s">
        <v>5</v>
      </c>
      <c r="I159" s="172" t="s">
        <v>81</v>
      </c>
      <c r="J159" s="171" t="s">
        <v>81</v>
      </c>
      <c r="K159" s="178">
        <v>1</v>
      </c>
      <c r="L159" s="174" t="s">
        <v>55</v>
      </c>
    </row>
    <row r="160" spans="1:12" ht="12" customHeight="1">
      <c r="A160" s="182">
        <f t="shared" si="2"/>
        <v>158</v>
      </c>
      <c r="B160" s="171" t="s">
        <v>843</v>
      </c>
      <c r="C160" s="172" t="s">
        <v>844</v>
      </c>
      <c r="D160" s="175" t="s">
        <v>845</v>
      </c>
      <c r="E160" s="172" t="s">
        <v>4</v>
      </c>
      <c r="F160" s="171" t="s">
        <v>1</v>
      </c>
      <c r="G160" s="171" t="s">
        <v>81</v>
      </c>
      <c r="H160" s="171" t="s">
        <v>5</v>
      </c>
      <c r="I160" s="172" t="s">
        <v>81</v>
      </c>
      <c r="J160" s="171" t="s">
        <v>81</v>
      </c>
      <c r="K160" s="178">
        <v>2</v>
      </c>
      <c r="L160" s="174" t="s">
        <v>55</v>
      </c>
    </row>
    <row r="161" spans="1:12" ht="12" customHeight="1">
      <c r="A161" s="182">
        <f t="shared" si="2"/>
        <v>159</v>
      </c>
      <c r="B161" s="171" t="s">
        <v>846</v>
      </c>
      <c r="C161" s="172" t="s">
        <v>847</v>
      </c>
      <c r="D161" s="175" t="s">
        <v>848</v>
      </c>
      <c r="E161" s="172" t="s">
        <v>4</v>
      </c>
      <c r="F161" s="171" t="s">
        <v>3</v>
      </c>
      <c r="G161" s="171" t="s">
        <v>81</v>
      </c>
      <c r="H161" s="171" t="s">
        <v>81</v>
      </c>
      <c r="I161" s="172" t="s">
        <v>5</v>
      </c>
      <c r="J161" s="171" t="s">
        <v>81</v>
      </c>
      <c r="K161" s="178" t="s">
        <v>81</v>
      </c>
      <c r="L161" s="174" t="s">
        <v>461</v>
      </c>
    </row>
    <row r="162" spans="1:12" ht="12" customHeight="1">
      <c r="A162" s="182">
        <f t="shared" si="2"/>
        <v>160</v>
      </c>
      <c r="B162" s="171" t="s">
        <v>610</v>
      </c>
      <c r="C162" s="172" t="s">
        <v>311</v>
      </c>
      <c r="D162" s="175" t="s">
        <v>312</v>
      </c>
      <c r="E162" s="172" t="s">
        <v>4</v>
      </c>
      <c r="F162" s="171" t="s">
        <v>3</v>
      </c>
      <c r="G162" s="171" t="s">
        <v>81</v>
      </c>
      <c r="H162" s="171" t="s">
        <v>81</v>
      </c>
      <c r="I162" s="172" t="s">
        <v>5</v>
      </c>
      <c r="J162" s="171" t="s">
        <v>81</v>
      </c>
      <c r="K162" s="178" t="s">
        <v>81</v>
      </c>
      <c r="L162" s="174" t="s">
        <v>461</v>
      </c>
    </row>
    <row r="163" spans="1:12" ht="12" customHeight="1">
      <c r="A163" s="182">
        <f t="shared" si="2"/>
        <v>161</v>
      </c>
      <c r="B163" s="171" t="s">
        <v>611</v>
      </c>
      <c r="C163" s="172" t="s">
        <v>313</v>
      </c>
      <c r="D163" s="175" t="s">
        <v>314</v>
      </c>
      <c r="E163" s="172" t="s">
        <v>4</v>
      </c>
      <c r="F163" s="171" t="s">
        <v>3</v>
      </c>
      <c r="G163" s="171" t="s">
        <v>81</v>
      </c>
      <c r="H163" s="171" t="s">
        <v>81</v>
      </c>
      <c r="I163" s="172" t="s">
        <v>5</v>
      </c>
      <c r="J163" s="171" t="s">
        <v>81</v>
      </c>
      <c r="K163" s="178">
        <v>1</v>
      </c>
      <c r="L163" s="174" t="s">
        <v>461</v>
      </c>
    </row>
    <row r="164" spans="1:12" ht="12" customHeight="1">
      <c r="A164" s="182">
        <f t="shared" si="2"/>
        <v>162</v>
      </c>
      <c r="B164" s="171" t="s">
        <v>612</v>
      </c>
      <c r="C164" s="172" t="s">
        <v>613</v>
      </c>
      <c r="D164" s="175" t="s">
        <v>614</v>
      </c>
      <c r="E164" s="172" t="s">
        <v>6</v>
      </c>
      <c r="F164" s="171" t="s">
        <v>3</v>
      </c>
      <c r="G164" s="171" t="s">
        <v>81</v>
      </c>
      <c r="H164" s="171" t="s">
        <v>81</v>
      </c>
      <c r="I164" s="172" t="s">
        <v>5</v>
      </c>
      <c r="J164" s="171" t="s">
        <v>81</v>
      </c>
      <c r="K164" s="178" t="s">
        <v>436</v>
      </c>
      <c r="L164" s="174" t="s">
        <v>461</v>
      </c>
    </row>
    <row r="165" spans="1:12" ht="12" customHeight="1">
      <c r="A165" s="182">
        <f t="shared" si="2"/>
        <v>163</v>
      </c>
      <c r="B165" s="171" t="s">
        <v>615</v>
      </c>
      <c r="C165" s="172" t="s">
        <v>146</v>
      </c>
      <c r="D165" s="175" t="s">
        <v>157</v>
      </c>
      <c r="E165" s="172" t="s">
        <v>6</v>
      </c>
      <c r="F165" s="171" t="s">
        <v>1</v>
      </c>
      <c r="G165" s="171" t="s">
        <v>5</v>
      </c>
      <c r="H165" s="171" t="s">
        <v>5</v>
      </c>
      <c r="I165" s="172" t="s">
        <v>81</v>
      </c>
      <c r="J165" s="171" t="s">
        <v>81</v>
      </c>
      <c r="K165" s="178" t="s">
        <v>436</v>
      </c>
      <c r="L165" s="174" t="s">
        <v>132</v>
      </c>
    </row>
    <row r="166" spans="1:12" ht="12" customHeight="1">
      <c r="A166" s="182">
        <f t="shared" si="2"/>
        <v>164</v>
      </c>
      <c r="B166" s="171" t="s">
        <v>616</v>
      </c>
      <c r="C166" s="172" t="s">
        <v>316</v>
      </c>
      <c r="D166" s="175" t="s">
        <v>315</v>
      </c>
      <c r="E166" s="172" t="s">
        <v>4</v>
      </c>
      <c r="F166" s="171" t="s">
        <v>1</v>
      </c>
      <c r="G166" s="171" t="s">
        <v>5</v>
      </c>
      <c r="H166" s="171" t="s">
        <v>5</v>
      </c>
      <c r="I166" s="172" t="s">
        <v>81</v>
      </c>
      <c r="J166" s="171" t="s">
        <v>81</v>
      </c>
      <c r="K166" s="178" t="s">
        <v>436</v>
      </c>
      <c r="L166" s="174" t="s">
        <v>132</v>
      </c>
    </row>
    <row r="167" spans="1:12" ht="12" customHeight="1">
      <c r="A167" s="182">
        <f t="shared" si="2"/>
        <v>165</v>
      </c>
      <c r="B167" s="171" t="s">
        <v>617</v>
      </c>
      <c r="C167" s="172" t="s">
        <v>318</v>
      </c>
      <c r="D167" s="175" t="s">
        <v>317</v>
      </c>
      <c r="E167" s="172" t="s">
        <v>6</v>
      </c>
      <c r="F167" s="171" t="s">
        <v>1</v>
      </c>
      <c r="G167" s="171" t="s">
        <v>5</v>
      </c>
      <c r="H167" s="171" t="s">
        <v>5</v>
      </c>
      <c r="I167" s="172" t="s">
        <v>81</v>
      </c>
      <c r="J167" s="171" t="s">
        <v>81</v>
      </c>
      <c r="K167" s="178" t="s">
        <v>436</v>
      </c>
      <c r="L167" s="174" t="s">
        <v>132</v>
      </c>
    </row>
    <row r="168" spans="1:12" ht="12" customHeight="1">
      <c r="A168" s="182">
        <f t="shared" si="2"/>
        <v>166</v>
      </c>
      <c r="B168" s="171" t="s">
        <v>618</v>
      </c>
      <c r="C168" s="172" t="s">
        <v>619</v>
      </c>
      <c r="D168" s="175" t="s">
        <v>620</v>
      </c>
      <c r="E168" s="172" t="s">
        <v>4</v>
      </c>
      <c r="F168" s="171" t="s">
        <v>1</v>
      </c>
      <c r="G168" s="171" t="s">
        <v>81</v>
      </c>
      <c r="H168" s="171" t="s">
        <v>5</v>
      </c>
      <c r="I168" s="172" t="s">
        <v>81</v>
      </c>
      <c r="J168" s="171" t="s">
        <v>81</v>
      </c>
      <c r="K168" s="178" t="s">
        <v>436</v>
      </c>
      <c r="L168" s="174" t="s">
        <v>132</v>
      </c>
    </row>
    <row r="169" spans="1:12" ht="12" customHeight="1">
      <c r="A169" s="182">
        <f t="shared" si="2"/>
        <v>167</v>
      </c>
      <c r="B169" s="171" t="s">
        <v>621</v>
      </c>
      <c r="C169" s="172" t="s">
        <v>179</v>
      </c>
      <c r="D169" s="175" t="s">
        <v>11</v>
      </c>
      <c r="E169" s="172" t="s">
        <v>4</v>
      </c>
      <c r="F169" s="171" t="s">
        <v>3</v>
      </c>
      <c r="G169" s="171" t="s">
        <v>81</v>
      </c>
      <c r="H169" s="171" t="s">
        <v>5</v>
      </c>
      <c r="I169" s="172" t="s">
        <v>5</v>
      </c>
      <c r="J169" s="171" t="s">
        <v>81</v>
      </c>
      <c r="K169" s="178" t="s">
        <v>81</v>
      </c>
      <c r="L169" s="174" t="s">
        <v>132</v>
      </c>
    </row>
    <row r="170" spans="1:12" ht="12" customHeight="1">
      <c r="A170" s="182">
        <f t="shared" si="2"/>
        <v>168</v>
      </c>
      <c r="B170" s="171" t="s">
        <v>849</v>
      </c>
      <c r="C170" s="172" t="s">
        <v>850</v>
      </c>
      <c r="D170" s="175" t="s">
        <v>851</v>
      </c>
      <c r="E170" s="172" t="s">
        <v>6</v>
      </c>
      <c r="F170" s="171" t="s">
        <v>7</v>
      </c>
      <c r="G170" s="171" t="s">
        <v>81</v>
      </c>
      <c r="H170" s="171" t="s">
        <v>81</v>
      </c>
      <c r="I170" s="172" t="s">
        <v>5</v>
      </c>
      <c r="J170" s="171" t="s">
        <v>81</v>
      </c>
      <c r="K170" s="178" t="s">
        <v>436</v>
      </c>
      <c r="L170" s="174" t="s">
        <v>461</v>
      </c>
    </row>
    <row r="171" spans="1:12" ht="12" customHeight="1">
      <c r="A171" s="182">
        <f t="shared" si="2"/>
        <v>169</v>
      </c>
      <c r="B171" s="171" t="s">
        <v>622</v>
      </c>
      <c r="C171" s="172" t="s">
        <v>319</v>
      </c>
      <c r="D171" s="175" t="s">
        <v>320</v>
      </c>
      <c r="E171" s="172" t="s">
        <v>4</v>
      </c>
      <c r="F171" s="171" t="s">
        <v>3</v>
      </c>
      <c r="G171" s="171" t="s">
        <v>81</v>
      </c>
      <c r="H171" s="171" t="s">
        <v>81</v>
      </c>
      <c r="I171" s="172" t="s">
        <v>5</v>
      </c>
      <c r="J171" s="171" t="s">
        <v>81</v>
      </c>
      <c r="K171" s="178" t="s">
        <v>81</v>
      </c>
      <c r="L171" s="174" t="s">
        <v>461</v>
      </c>
    </row>
    <row r="172" spans="1:12" ht="12" customHeight="1">
      <c r="A172" s="182">
        <f t="shared" si="2"/>
        <v>170</v>
      </c>
      <c r="B172" s="171" t="s">
        <v>623</v>
      </c>
      <c r="C172" s="172" t="s">
        <v>322</v>
      </c>
      <c r="D172" s="175" t="s">
        <v>323</v>
      </c>
      <c r="E172" s="172" t="s">
        <v>6</v>
      </c>
      <c r="F172" s="171" t="s">
        <v>3</v>
      </c>
      <c r="G172" s="171" t="s">
        <v>81</v>
      </c>
      <c r="H172" s="171" t="s">
        <v>81</v>
      </c>
      <c r="I172" s="172" t="s">
        <v>5</v>
      </c>
      <c r="J172" s="171" t="s">
        <v>81</v>
      </c>
      <c r="K172" s="178" t="s">
        <v>81</v>
      </c>
      <c r="L172" s="174" t="s">
        <v>461</v>
      </c>
    </row>
    <row r="173" spans="1:12" ht="12" customHeight="1">
      <c r="A173" s="182">
        <f t="shared" si="2"/>
        <v>171</v>
      </c>
      <c r="B173" s="171" t="s">
        <v>624</v>
      </c>
      <c r="C173" s="172" t="s">
        <v>324</v>
      </c>
      <c r="D173" s="175" t="s">
        <v>325</v>
      </c>
      <c r="E173" s="172" t="s">
        <v>6</v>
      </c>
      <c r="F173" s="171" t="s">
        <v>3</v>
      </c>
      <c r="G173" s="171" t="s">
        <v>81</v>
      </c>
      <c r="H173" s="171" t="s">
        <v>81</v>
      </c>
      <c r="I173" s="172" t="s">
        <v>5</v>
      </c>
      <c r="J173" s="171" t="s">
        <v>81</v>
      </c>
      <c r="K173" s="178">
        <v>1</v>
      </c>
      <c r="L173" s="174" t="s">
        <v>461</v>
      </c>
    </row>
    <row r="174" spans="1:12" ht="12" customHeight="1">
      <c r="A174" s="182">
        <f t="shared" si="2"/>
        <v>172</v>
      </c>
      <c r="B174" s="171" t="s">
        <v>625</v>
      </c>
      <c r="C174" s="172" t="s">
        <v>430</v>
      </c>
      <c r="D174" s="175" t="s">
        <v>431</v>
      </c>
      <c r="E174" s="172" t="s">
        <v>4</v>
      </c>
      <c r="F174" s="171" t="s">
        <v>1</v>
      </c>
      <c r="G174" s="171" t="s">
        <v>81</v>
      </c>
      <c r="H174" s="171" t="s">
        <v>5</v>
      </c>
      <c r="I174" s="172" t="s">
        <v>81</v>
      </c>
      <c r="J174" s="171" t="s">
        <v>81</v>
      </c>
      <c r="K174" s="178">
        <v>3</v>
      </c>
      <c r="L174" s="174" t="s">
        <v>321</v>
      </c>
    </row>
    <row r="175" spans="1:12" ht="12" customHeight="1">
      <c r="A175" s="182">
        <f t="shared" si="2"/>
        <v>173</v>
      </c>
      <c r="B175" s="171" t="s">
        <v>626</v>
      </c>
      <c r="C175" s="172" t="s">
        <v>432</v>
      </c>
      <c r="D175" s="175" t="s">
        <v>433</v>
      </c>
      <c r="E175" s="172" t="s">
        <v>4</v>
      </c>
      <c r="F175" s="171" t="s">
        <v>1</v>
      </c>
      <c r="G175" s="171" t="s">
        <v>81</v>
      </c>
      <c r="H175" s="171" t="s">
        <v>5</v>
      </c>
      <c r="I175" s="172" t="s">
        <v>81</v>
      </c>
      <c r="J175" s="171" t="s">
        <v>81</v>
      </c>
      <c r="K175" s="178">
        <v>3</v>
      </c>
      <c r="L175" s="174" t="s">
        <v>321</v>
      </c>
    </row>
    <row r="176" spans="1:12" ht="12" customHeight="1">
      <c r="A176" s="182">
        <f t="shared" si="2"/>
        <v>174</v>
      </c>
      <c r="B176" s="171" t="s">
        <v>627</v>
      </c>
      <c r="C176" s="172" t="s">
        <v>434</v>
      </c>
      <c r="D176" s="175" t="s">
        <v>435</v>
      </c>
      <c r="E176" s="172" t="s">
        <v>6</v>
      </c>
      <c r="F176" s="171" t="s">
        <v>1</v>
      </c>
      <c r="G176" s="171" t="s">
        <v>81</v>
      </c>
      <c r="H176" s="171" t="s">
        <v>5</v>
      </c>
      <c r="I176" s="172" t="s">
        <v>81</v>
      </c>
      <c r="J176" s="171" t="s">
        <v>81</v>
      </c>
      <c r="K176" s="178">
        <v>3</v>
      </c>
      <c r="L176" s="174" t="s">
        <v>321</v>
      </c>
    </row>
    <row r="177" spans="1:12" ht="12" customHeight="1">
      <c r="A177" s="182">
        <f t="shared" si="2"/>
        <v>175</v>
      </c>
      <c r="B177" s="171" t="s">
        <v>628</v>
      </c>
      <c r="C177" s="172" t="s">
        <v>629</v>
      </c>
      <c r="D177" s="175" t="s">
        <v>630</v>
      </c>
      <c r="E177" s="172" t="s">
        <v>6</v>
      </c>
      <c r="F177" s="171" t="s">
        <v>1</v>
      </c>
      <c r="G177" s="171" t="s">
        <v>81</v>
      </c>
      <c r="H177" s="171" t="s">
        <v>5</v>
      </c>
      <c r="I177" s="172" t="s">
        <v>81</v>
      </c>
      <c r="J177" s="171" t="s">
        <v>81</v>
      </c>
      <c r="K177" s="178">
        <v>3</v>
      </c>
      <c r="L177" s="174" t="s">
        <v>321</v>
      </c>
    </row>
    <row r="178" spans="1:12" ht="12" customHeight="1">
      <c r="A178" s="182">
        <f t="shared" si="2"/>
        <v>176</v>
      </c>
      <c r="B178" s="171" t="s">
        <v>852</v>
      </c>
      <c r="C178" s="172" t="s">
        <v>853</v>
      </c>
      <c r="D178" s="175" t="s">
        <v>854</v>
      </c>
      <c r="E178" s="172" t="s">
        <v>4</v>
      </c>
      <c r="F178" s="171" t="s">
        <v>1</v>
      </c>
      <c r="G178" s="171" t="s">
        <v>81</v>
      </c>
      <c r="H178" s="171" t="s">
        <v>5</v>
      </c>
      <c r="I178" s="172" t="s">
        <v>81</v>
      </c>
      <c r="J178" s="171" t="s">
        <v>81</v>
      </c>
      <c r="K178" s="178">
        <v>5</v>
      </c>
      <c r="L178" s="174" t="s">
        <v>321</v>
      </c>
    </row>
    <row r="179" spans="1:12" ht="12" customHeight="1">
      <c r="A179" s="182">
        <f t="shared" si="2"/>
        <v>177</v>
      </c>
      <c r="B179" s="171" t="s">
        <v>631</v>
      </c>
      <c r="C179" s="172" t="s">
        <v>137</v>
      </c>
      <c r="D179" s="175" t="s">
        <v>326</v>
      </c>
      <c r="E179" s="172" t="s">
        <v>4</v>
      </c>
      <c r="F179" s="171" t="s">
        <v>7</v>
      </c>
      <c r="G179" s="171" t="s">
        <v>81</v>
      </c>
      <c r="H179" s="171" t="s">
        <v>5</v>
      </c>
      <c r="I179" s="172" t="s">
        <v>81</v>
      </c>
      <c r="J179" s="171" t="s">
        <v>81</v>
      </c>
      <c r="K179" s="178" t="s">
        <v>436</v>
      </c>
      <c r="L179" s="174" t="s">
        <v>321</v>
      </c>
    </row>
    <row r="180" spans="1:12" ht="12" customHeight="1">
      <c r="A180" s="182">
        <f t="shared" si="2"/>
        <v>178</v>
      </c>
      <c r="B180" s="171" t="s">
        <v>632</v>
      </c>
      <c r="C180" s="172" t="s">
        <v>150</v>
      </c>
      <c r="D180" s="175" t="s">
        <v>160</v>
      </c>
      <c r="E180" s="172" t="s">
        <v>4</v>
      </c>
      <c r="F180" s="171" t="s">
        <v>1</v>
      </c>
      <c r="G180" s="171" t="s">
        <v>81</v>
      </c>
      <c r="H180" s="171" t="s">
        <v>5</v>
      </c>
      <c r="I180" s="172" t="s">
        <v>81</v>
      </c>
      <c r="J180" s="171" t="s">
        <v>81</v>
      </c>
      <c r="K180" s="178">
        <v>5</v>
      </c>
      <c r="L180" s="174" t="s">
        <v>327</v>
      </c>
    </row>
    <row r="181" spans="1:12" ht="12" customHeight="1">
      <c r="A181" s="182">
        <f t="shared" si="2"/>
        <v>179</v>
      </c>
      <c r="B181" s="171" t="s">
        <v>633</v>
      </c>
      <c r="C181" s="172" t="s">
        <v>151</v>
      </c>
      <c r="D181" s="175" t="s">
        <v>161</v>
      </c>
      <c r="E181" s="172" t="s">
        <v>4</v>
      </c>
      <c r="F181" s="171" t="s">
        <v>1</v>
      </c>
      <c r="G181" s="171" t="s">
        <v>81</v>
      </c>
      <c r="H181" s="171" t="s">
        <v>5</v>
      </c>
      <c r="I181" s="172" t="s">
        <v>81</v>
      </c>
      <c r="J181" s="171" t="s">
        <v>81</v>
      </c>
      <c r="K181" s="178">
        <v>2</v>
      </c>
      <c r="L181" s="174" t="s">
        <v>327</v>
      </c>
    </row>
    <row r="182" spans="1:12" ht="12" customHeight="1">
      <c r="A182" s="182">
        <f t="shared" si="2"/>
        <v>180</v>
      </c>
      <c r="B182" s="171" t="s">
        <v>634</v>
      </c>
      <c r="C182" s="172" t="s">
        <v>152</v>
      </c>
      <c r="D182" s="175" t="s">
        <v>162</v>
      </c>
      <c r="E182" s="172" t="s">
        <v>4</v>
      </c>
      <c r="F182" s="171" t="s">
        <v>1</v>
      </c>
      <c r="G182" s="171" t="s">
        <v>81</v>
      </c>
      <c r="H182" s="171" t="s">
        <v>5</v>
      </c>
      <c r="I182" s="172" t="s">
        <v>81</v>
      </c>
      <c r="J182" s="171" t="s">
        <v>81</v>
      </c>
      <c r="K182" s="178">
        <v>4</v>
      </c>
      <c r="L182" s="174" t="s">
        <v>327</v>
      </c>
    </row>
    <row r="183" spans="1:12" ht="12" customHeight="1">
      <c r="A183" s="182">
        <f t="shared" si="2"/>
        <v>181</v>
      </c>
      <c r="B183" s="171" t="s">
        <v>635</v>
      </c>
      <c r="C183" s="172" t="s">
        <v>330</v>
      </c>
      <c r="D183" s="175" t="s">
        <v>331</v>
      </c>
      <c r="E183" s="172" t="s">
        <v>4</v>
      </c>
      <c r="F183" s="171" t="s">
        <v>3</v>
      </c>
      <c r="G183" s="171" t="s">
        <v>81</v>
      </c>
      <c r="H183" s="171" t="s">
        <v>81</v>
      </c>
      <c r="I183" s="172" t="s">
        <v>5</v>
      </c>
      <c r="J183" s="171" t="s">
        <v>81</v>
      </c>
      <c r="K183" s="178" t="s">
        <v>81</v>
      </c>
      <c r="L183" s="174" t="s">
        <v>461</v>
      </c>
    </row>
    <row r="184" spans="1:12" ht="12" customHeight="1">
      <c r="A184" s="182">
        <f t="shared" si="2"/>
        <v>182</v>
      </c>
      <c r="B184" s="171" t="s">
        <v>636</v>
      </c>
      <c r="C184" s="172" t="s">
        <v>332</v>
      </c>
      <c r="D184" s="175" t="s">
        <v>333</v>
      </c>
      <c r="E184" s="172" t="s">
        <v>6</v>
      </c>
      <c r="F184" s="171" t="s">
        <v>1</v>
      </c>
      <c r="G184" s="171" t="s">
        <v>81</v>
      </c>
      <c r="H184" s="171" t="s">
        <v>5</v>
      </c>
      <c r="I184" s="172" t="s">
        <v>81</v>
      </c>
      <c r="J184" s="171" t="s">
        <v>81</v>
      </c>
      <c r="K184" s="178">
        <v>5</v>
      </c>
      <c r="L184" s="174" t="s">
        <v>327</v>
      </c>
    </row>
    <row r="185" spans="1:12" ht="12" customHeight="1">
      <c r="A185" s="182">
        <f t="shared" si="2"/>
        <v>183</v>
      </c>
      <c r="B185" s="171" t="s">
        <v>637</v>
      </c>
      <c r="C185" s="172" t="s">
        <v>149</v>
      </c>
      <c r="D185" s="175" t="s">
        <v>0</v>
      </c>
      <c r="E185" s="172" t="s">
        <v>4</v>
      </c>
      <c r="F185" s="171" t="s">
        <v>7</v>
      </c>
      <c r="G185" s="171" t="s">
        <v>5</v>
      </c>
      <c r="H185" s="171" t="s">
        <v>5</v>
      </c>
      <c r="I185" s="172" t="s">
        <v>81</v>
      </c>
      <c r="J185" s="171" t="s">
        <v>81</v>
      </c>
      <c r="K185" s="178" t="s">
        <v>81</v>
      </c>
      <c r="L185" s="174" t="s">
        <v>327</v>
      </c>
    </row>
    <row r="186" spans="1:12" ht="12" customHeight="1">
      <c r="A186" s="182">
        <f t="shared" si="2"/>
        <v>184</v>
      </c>
      <c r="B186" s="171" t="s">
        <v>638</v>
      </c>
      <c r="C186" s="172" t="s">
        <v>334</v>
      </c>
      <c r="D186" s="175" t="s">
        <v>335</v>
      </c>
      <c r="E186" s="172" t="s">
        <v>6</v>
      </c>
      <c r="F186" s="176" t="s">
        <v>1</v>
      </c>
      <c r="G186" s="171" t="s">
        <v>81</v>
      </c>
      <c r="H186" s="171" t="s">
        <v>5</v>
      </c>
      <c r="I186" s="171" t="s">
        <v>81</v>
      </c>
      <c r="J186" s="171" t="s">
        <v>81</v>
      </c>
      <c r="K186" s="178" t="s">
        <v>81</v>
      </c>
      <c r="L186" s="174" t="s">
        <v>327</v>
      </c>
    </row>
    <row r="187" spans="1:12" ht="12" customHeight="1">
      <c r="A187" s="182">
        <f t="shared" si="2"/>
        <v>185</v>
      </c>
      <c r="B187" s="171" t="s">
        <v>639</v>
      </c>
      <c r="C187" s="172" t="s">
        <v>437</v>
      </c>
      <c r="D187" s="175" t="s">
        <v>438</v>
      </c>
      <c r="E187" s="172" t="s">
        <v>6</v>
      </c>
      <c r="F187" s="176" t="s">
        <v>1</v>
      </c>
      <c r="G187" s="172" t="s">
        <v>81</v>
      </c>
      <c r="H187" s="171" t="s">
        <v>5</v>
      </c>
      <c r="I187" s="171" t="s">
        <v>81</v>
      </c>
      <c r="J187" s="171" t="s">
        <v>81</v>
      </c>
      <c r="K187" s="178" t="s">
        <v>81</v>
      </c>
      <c r="L187" s="174" t="s">
        <v>327</v>
      </c>
    </row>
    <row r="188" spans="1:12" ht="12" customHeight="1">
      <c r="A188" s="182">
        <f t="shared" si="2"/>
        <v>186</v>
      </c>
      <c r="B188" s="171" t="s">
        <v>640</v>
      </c>
      <c r="C188" s="172" t="s">
        <v>439</v>
      </c>
      <c r="D188" s="175" t="s">
        <v>440</v>
      </c>
      <c r="E188" s="172" t="s">
        <v>6</v>
      </c>
      <c r="F188" s="176" t="s">
        <v>1</v>
      </c>
      <c r="G188" s="172" t="s">
        <v>81</v>
      </c>
      <c r="H188" s="171" t="s">
        <v>5</v>
      </c>
      <c r="I188" s="171" t="s">
        <v>81</v>
      </c>
      <c r="J188" s="171" t="s">
        <v>81</v>
      </c>
      <c r="K188" s="178" t="s">
        <v>81</v>
      </c>
      <c r="L188" s="174" t="s">
        <v>327</v>
      </c>
    </row>
    <row r="189" spans="1:12" ht="12" customHeight="1">
      <c r="A189" s="182">
        <f t="shared" si="2"/>
        <v>187</v>
      </c>
      <c r="B189" s="171" t="s">
        <v>641</v>
      </c>
      <c r="C189" s="172" t="s">
        <v>336</v>
      </c>
      <c r="D189" s="175" t="s">
        <v>337</v>
      </c>
      <c r="E189" s="172" t="s">
        <v>4</v>
      </c>
      <c r="F189" s="176" t="s">
        <v>3</v>
      </c>
      <c r="G189" s="172" t="s">
        <v>81</v>
      </c>
      <c r="H189" s="171" t="s">
        <v>81</v>
      </c>
      <c r="I189" s="171" t="s">
        <v>5</v>
      </c>
      <c r="J189" s="171" t="s">
        <v>81</v>
      </c>
      <c r="K189" s="178" t="s">
        <v>81</v>
      </c>
      <c r="L189" s="174" t="s">
        <v>461</v>
      </c>
    </row>
    <row r="190" spans="1:12" ht="12" customHeight="1">
      <c r="A190" s="182">
        <f t="shared" si="2"/>
        <v>188</v>
      </c>
      <c r="B190" s="171" t="s">
        <v>642</v>
      </c>
      <c r="C190" s="172" t="s">
        <v>133</v>
      </c>
      <c r="D190" s="175" t="s">
        <v>134</v>
      </c>
      <c r="E190" s="172" t="s">
        <v>6</v>
      </c>
      <c r="F190" s="171" t="s">
        <v>1</v>
      </c>
      <c r="G190" s="172" t="s">
        <v>81</v>
      </c>
      <c r="H190" s="171" t="s">
        <v>5</v>
      </c>
      <c r="I190" s="171" t="s">
        <v>81</v>
      </c>
      <c r="J190" s="171" t="s">
        <v>81</v>
      </c>
      <c r="K190" s="178" t="s">
        <v>81</v>
      </c>
      <c r="L190" s="174" t="s">
        <v>327</v>
      </c>
    </row>
    <row r="191" spans="1:12" ht="12" customHeight="1">
      <c r="A191" s="182">
        <f t="shared" si="2"/>
        <v>189</v>
      </c>
      <c r="B191" s="171" t="s">
        <v>643</v>
      </c>
      <c r="C191" s="172" t="s">
        <v>153</v>
      </c>
      <c r="D191" s="175" t="s">
        <v>163</v>
      </c>
      <c r="E191" s="172" t="s">
        <v>4</v>
      </c>
      <c r="F191" s="171" t="s">
        <v>1</v>
      </c>
      <c r="G191" s="172" t="s">
        <v>5</v>
      </c>
      <c r="H191" s="171" t="s">
        <v>5</v>
      </c>
      <c r="I191" s="172" t="s">
        <v>81</v>
      </c>
      <c r="J191" s="171" t="s">
        <v>81</v>
      </c>
      <c r="K191" s="178">
        <v>3</v>
      </c>
      <c r="L191" s="174" t="s">
        <v>327</v>
      </c>
    </row>
    <row r="192" spans="1:12" ht="12" customHeight="1">
      <c r="A192" s="182">
        <f t="shared" si="2"/>
        <v>190</v>
      </c>
      <c r="B192" s="171" t="s">
        <v>644</v>
      </c>
      <c r="C192" s="172" t="s">
        <v>328</v>
      </c>
      <c r="D192" s="175" t="s">
        <v>329</v>
      </c>
      <c r="E192" s="172" t="s">
        <v>6</v>
      </c>
      <c r="F192" s="171" t="s">
        <v>3</v>
      </c>
      <c r="G192" s="172" t="s">
        <v>81</v>
      </c>
      <c r="H192" s="171" t="s">
        <v>81</v>
      </c>
      <c r="I192" s="172" t="s">
        <v>5</v>
      </c>
      <c r="J192" s="171" t="s">
        <v>81</v>
      </c>
      <c r="K192" s="173" t="s">
        <v>81</v>
      </c>
      <c r="L192" s="174" t="s">
        <v>461</v>
      </c>
    </row>
    <row r="193" spans="1:12" ht="12" customHeight="1">
      <c r="A193" s="182">
        <f t="shared" si="2"/>
        <v>191</v>
      </c>
      <c r="B193" s="171" t="s">
        <v>645</v>
      </c>
      <c r="C193" s="172" t="s">
        <v>646</v>
      </c>
      <c r="D193" s="175" t="s">
        <v>647</v>
      </c>
      <c r="E193" s="172" t="s">
        <v>6</v>
      </c>
      <c r="F193" s="176" t="s">
        <v>1</v>
      </c>
      <c r="G193" s="172" t="s">
        <v>81</v>
      </c>
      <c r="H193" s="171" t="s">
        <v>5</v>
      </c>
      <c r="I193" s="171" t="s">
        <v>81</v>
      </c>
      <c r="J193" s="171" t="s">
        <v>81</v>
      </c>
      <c r="K193" s="178" t="s">
        <v>81</v>
      </c>
      <c r="L193" s="174" t="s">
        <v>327</v>
      </c>
    </row>
    <row r="194" spans="1:12" ht="12" customHeight="1">
      <c r="A194" s="182">
        <f t="shared" si="2"/>
        <v>192</v>
      </c>
      <c r="B194" s="171" t="s">
        <v>855</v>
      </c>
      <c r="C194" s="172" t="s">
        <v>856</v>
      </c>
      <c r="D194" s="175" t="s">
        <v>857</v>
      </c>
      <c r="E194" s="172" t="s">
        <v>4</v>
      </c>
      <c r="F194" s="176" t="s">
        <v>1</v>
      </c>
      <c r="G194" s="172" t="s">
        <v>81</v>
      </c>
      <c r="H194" s="171" t="s">
        <v>5</v>
      </c>
      <c r="I194" s="171" t="s">
        <v>81</v>
      </c>
      <c r="J194" s="171" t="s">
        <v>81</v>
      </c>
      <c r="K194" s="178" t="s">
        <v>81</v>
      </c>
      <c r="L194" s="174" t="s">
        <v>327</v>
      </c>
    </row>
    <row r="195" spans="1:12" ht="12" customHeight="1">
      <c r="A195" s="182">
        <f t="shared" si="2"/>
        <v>193</v>
      </c>
      <c r="B195" s="171" t="s">
        <v>648</v>
      </c>
      <c r="C195" s="172" t="s">
        <v>338</v>
      </c>
      <c r="D195" s="175" t="s">
        <v>339</v>
      </c>
      <c r="E195" s="172" t="s">
        <v>4</v>
      </c>
      <c r="F195" s="176" t="s">
        <v>3</v>
      </c>
      <c r="G195" s="172" t="s">
        <v>81</v>
      </c>
      <c r="H195" s="171" t="s">
        <v>81</v>
      </c>
      <c r="I195" s="171" t="s">
        <v>5</v>
      </c>
      <c r="J195" s="171" t="s">
        <v>81</v>
      </c>
      <c r="K195" s="178" t="s">
        <v>81</v>
      </c>
      <c r="L195" s="174" t="s">
        <v>461</v>
      </c>
    </row>
    <row r="196" spans="1:12" ht="12" customHeight="1">
      <c r="A196" s="182">
        <f t="shared" si="2"/>
        <v>194</v>
      </c>
      <c r="B196" s="171" t="s">
        <v>858</v>
      </c>
      <c r="C196" s="172" t="s">
        <v>859</v>
      </c>
      <c r="D196" s="175" t="s">
        <v>860</v>
      </c>
      <c r="E196" s="172" t="s">
        <v>6</v>
      </c>
      <c r="F196" s="176" t="s">
        <v>1</v>
      </c>
      <c r="G196" s="172" t="s">
        <v>81</v>
      </c>
      <c r="H196" s="171" t="s">
        <v>5</v>
      </c>
      <c r="I196" s="171" t="s">
        <v>81</v>
      </c>
      <c r="J196" s="171" t="s">
        <v>81</v>
      </c>
      <c r="K196" s="178">
        <v>4</v>
      </c>
      <c r="L196" s="174" t="s">
        <v>135</v>
      </c>
    </row>
    <row r="197" spans="1:12" ht="12" customHeight="1">
      <c r="A197" s="182">
        <f aca="true" t="shared" si="3" ref="A197:A261">A196+1</f>
        <v>195</v>
      </c>
      <c r="B197" s="171" t="s">
        <v>861</v>
      </c>
      <c r="C197" s="172" t="s">
        <v>862</v>
      </c>
      <c r="D197" s="175" t="s">
        <v>863</v>
      </c>
      <c r="E197" s="172" t="s">
        <v>6</v>
      </c>
      <c r="F197" s="176" t="s">
        <v>1</v>
      </c>
      <c r="G197" s="172" t="s">
        <v>81</v>
      </c>
      <c r="H197" s="171" t="s">
        <v>5</v>
      </c>
      <c r="I197" s="171" t="s">
        <v>81</v>
      </c>
      <c r="J197" s="171" t="s">
        <v>81</v>
      </c>
      <c r="K197" s="178" t="s">
        <v>81</v>
      </c>
      <c r="L197" s="174" t="s">
        <v>135</v>
      </c>
    </row>
    <row r="198" spans="1:12" ht="12" customHeight="1">
      <c r="A198" s="182">
        <f t="shared" si="3"/>
        <v>196</v>
      </c>
      <c r="B198" s="171" t="s">
        <v>864</v>
      </c>
      <c r="C198" s="172" t="s">
        <v>865</v>
      </c>
      <c r="D198" s="175" t="s">
        <v>866</v>
      </c>
      <c r="E198" s="172" t="s">
        <v>6</v>
      </c>
      <c r="F198" s="176" t="s">
        <v>1</v>
      </c>
      <c r="G198" s="172" t="s">
        <v>81</v>
      </c>
      <c r="H198" s="171" t="s">
        <v>5</v>
      </c>
      <c r="I198" s="171" t="s">
        <v>81</v>
      </c>
      <c r="J198" s="171" t="s">
        <v>81</v>
      </c>
      <c r="K198" s="178">
        <v>5</v>
      </c>
      <c r="L198" s="174" t="s">
        <v>135</v>
      </c>
    </row>
    <row r="199" spans="1:12" ht="12" customHeight="1">
      <c r="A199" s="182">
        <f t="shared" si="3"/>
        <v>197</v>
      </c>
      <c r="B199" s="171" t="s">
        <v>867</v>
      </c>
      <c r="C199" s="172" t="s">
        <v>868</v>
      </c>
      <c r="D199" s="175" t="s">
        <v>869</v>
      </c>
      <c r="E199" s="171" t="s">
        <v>6</v>
      </c>
      <c r="F199" s="171" t="s">
        <v>1</v>
      </c>
      <c r="G199" s="171" t="s">
        <v>81</v>
      </c>
      <c r="H199" s="171" t="s">
        <v>5</v>
      </c>
      <c r="I199" s="172" t="s">
        <v>81</v>
      </c>
      <c r="J199" s="176" t="s">
        <v>81</v>
      </c>
      <c r="K199" s="173" t="s">
        <v>81</v>
      </c>
      <c r="L199" s="174" t="s">
        <v>135</v>
      </c>
    </row>
    <row r="200" spans="1:12" ht="12" customHeight="1">
      <c r="A200" s="182">
        <f t="shared" si="3"/>
        <v>198</v>
      </c>
      <c r="B200" s="171" t="s">
        <v>870</v>
      </c>
      <c r="C200" s="172" t="s">
        <v>871</v>
      </c>
      <c r="D200" s="175" t="s">
        <v>872</v>
      </c>
      <c r="E200" s="171" t="s">
        <v>4</v>
      </c>
      <c r="F200" s="176" t="s">
        <v>1</v>
      </c>
      <c r="G200" s="176" t="s">
        <v>81</v>
      </c>
      <c r="H200" s="172" t="s">
        <v>5</v>
      </c>
      <c r="I200" s="171" t="s">
        <v>81</v>
      </c>
      <c r="J200" s="176" t="s">
        <v>81</v>
      </c>
      <c r="K200" s="173" t="s">
        <v>81</v>
      </c>
      <c r="L200" s="174" t="s">
        <v>135</v>
      </c>
    </row>
    <row r="201" spans="1:12" ht="12" customHeight="1">
      <c r="A201" s="182">
        <f t="shared" si="3"/>
        <v>199</v>
      </c>
      <c r="B201" s="171" t="s">
        <v>873</v>
      </c>
      <c r="C201" s="172" t="s">
        <v>874</v>
      </c>
      <c r="D201" s="175" t="s">
        <v>875</v>
      </c>
      <c r="E201" s="171" t="s">
        <v>6</v>
      </c>
      <c r="F201" s="176" t="s">
        <v>3</v>
      </c>
      <c r="G201" s="176" t="s">
        <v>81</v>
      </c>
      <c r="H201" s="172" t="s">
        <v>81</v>
      </c>
      <c r="I201" s="171" t="s">
        <v>5</v>
      </c>
      <c r="J201" s="176" t="s">
        <v>81</v>
      </c>
      <c r="K201" s="173" t="s">
        <v>81</v>
      </c>
      <c r="L201" s="184" t="s">
        <v>461</v>
      </c>
    </row>
    <row r="202" spans="1:12" ht="12" customHeight="1">
      <c r="A202" s="182">
        <f t="shared" si="3"/>
        <v>200</v>
      </c>
      <c r="B202" s="171" t="s">
        <v>876</v>
      </c>
      <c r="C202" s="172" t="s">
        <v>877</v>
      </c>
      <c r="D202" s="175" t="s">
        <v>878</v>
      </c>
      <c r="E202" s="171" t="s">
        <v>4</v>
      </c>
      <c r="F202" s="171" t="s">
        <v>3</v>
      </c>
      <c r="G202" s="176" t="s">
        <v>81</v>
      </c>
      <c r="H202" s="171" t="s">
        <v>81</v>
      </c>
      <c r="I202" s="172" t="s">
        <v>81</v>
      </c>
      <c r="J202" s="176" t="s">
        <v>5</v>
      </c>
      <c r="K202" s="173" t="s">
        <v>81</v>
      </c>
      <c r="L202" s="184" t="s">
        <v>461</v>
      </c>
    </row>
    <row r="203" spans="1:12" ht="12" customHeight="1">
      <c r="A203" s="182">
        <f t="shared" si="3"/>
        <v>201</v>
      </c>
      <c r="B203" s="171" t="s">
        <v>879</v>
      </c>
      <c r="C203" s="172" t="s">
        <v>880</v>
      </c>
      <c r="D203" s="175" t="s">
        <v>881</v>
      </c>
      <c r="E203" s="171" t="s">
        <v>4</v>
      </c>
      <c r="F203" s="176" t="s">
        <v>3</v>
      </c>
      <c r="G203" s="176" t="s">
        <v>81</v>
      </c>
      <c r="H203" s="171" t="s">
        <v>81</v>
      </c>
      <c r="I203" s="171" t="s">
        <v>81</v>
      </c>
      <c r="J203" s="176" t="s">
        <v>5</v>
      </c>
      <c r="K203" s="173" t="s">
        <v>81</v>
      </c>
      <c r="L203" s="184" t="s">
        <v>461</v>
      </c>
    </row>
    <row r="204" spans="1:12" ht="12" customHeight="1">
      <c r="A204" s="182">
        <f t="shared" si="3"/>
        <v>202</v>
      </c>
      <c r="B204" s="171" t="s">
        <v>882</v>
      </c>
      <c r="C204" s="172" t="s">
        <v>883</v>
      </c>
      <c r="D204" s="175" t="s">
        <v>884</v>
      </c>
      <c r="E204" s="171" t="s">
        <v>4</v>
      </c>
      <c r="F204" s="171" t="s">
        <v>3</v>
      </c>
      <c r="G204" s="176" t="s">
        <v>81</v>
      </c>
      <c r="H204" s="171" t="s">
        <v>81</v>
      </c>
      <c r="I204" s="172" t="s">
        <v>81</v>
      </c>
      <c r="J204" s="176" t="s">
        <v>5</v>
      </c>
      <c r="K204" s="173" t="s">
        <v>81</v>
      </c>
      <c r="L204" s="184" t="s">
        <v>461</v>
      </c>
    </row>
    <row r="205" spans="1:12" ht="12" customHeight="1">
      <c r="A205" s="182">
        <f t="shared" si="3"/>
        <v>203</v>
      </c>
      <c r="B205" s="171" t="s">
        <v>885</v>
      </c>
      <c r="C205" s="172" t="s">
        <v>886</v>
      </c>
      <c r="D205" s="175" t="s">
        <v>887</v>
      </c>
      <c r="E205" s="171" t="s">
        <v>4</v>
      </c>
      <c r="F205" s="171" t="s">
        <v>3</v>
      </c>
      <c r="G205" s="176" t="s">
        <v>81</v>
      </c>
      <c r="H205" s="171" t="s">
        <v>81</v>
      </c>
      <c r="I205" s="172" t="s">
        <v>5</v>
      </c>
      <c r="J205" s="176" t="s">
        <v>81</v>
      </c>
      <c r="K205" s="173" t="s">
        <v>81</v>
      </c>
      <c r="L205" s="184" t="s">
        <v>461</v>
      </c>
    </row>
    <row r="206" spans="1:12" ht="12" customHeight="1">
      <c r="A206" s="182">
        <f t="shared" si="3"/>
        <v>204</v>
      </c>
      <c r="B206" s="171" t="s">
        <v>888</v>
      </c>
      <c r="C206" s="172" t="s">
        <v>889</v>
      </c>
      <c r="D206" s="175" t="s">
        <v>890</v>
      </c>
      <c r="E206" s="171" t="s">
        <v>4</v>
      </c>
      <c r="F206" s="176" t="s">
        <v>3</v>
      </c>
      <c r="G206" s="176" t="s">
        <v>81</v>
      </c>
      <c r="H206" s="171" t="s">
        <v>81</v>
      </c>
      <c r="I206" s="171" t="s">
        <v>5</v>
      </c>
      <c r="J206" s="176" t="s">
        <v>81</v>
      </c>
      <c r="K206" s="173" t="s">
        <v>81</v>
      </c>
      <c r="L206" s="184" t="s">
        <v>461</v>
      </c>
    </row>
    <row r="207" spans="1:12" ht="12" customHeight="1">
      <c r="A207" s="182">
        <f t="shared" si="3"/>
        <v>205</v>
      </c>
      <c r="B207" s="171" t="s">
        <v>891</v>
      </c>
      <c r="C207" s="172" t="s">
        <v>892</v>
      </c>
      <c r="D207" s="175" t="s">
        <v>893</v>
      </c>
      <c r="E207" s="171" t="s">
        <v>4</v>
      </c>
      <c r="F207" s="171" t="s">
        <v>3</v>
      </c>
      <c r="G207" s="176" t="s">
        <v>81</v>
      </c>
      <c r="H207" s="171" t="s">
        <v>81</v>
      </c>
      <c r="I207" s="172" t="s">
        <v>5</v>
      </c>
      <c r="J207" s="176" t="s">
        <v>81</v>
      </c>
      <c r="K207" s="173" t="s">
        <v>81</v>
      </c>
      <c r="L207" s="184" t="s">
        <v>461</v>
      </c>
    </row>
    <row r="208" spans="1:12" ht="12" customHeight="1">
      <c r="A208" s="182">
        <f t="shared" si="3"/>
        <v>206</v>
      </c>
      <c r="B208" s="171" t="s">
        <v>894</v>
      </c>
      <c r="C208" s="172" t="s">
        <v>895</v>
      </c>
      <c r="D208" s="175" t="s">
        <v>896</v>
      </c>
      <c r="E208" s="171" t="s">
        <v>6</v>
      </c>
      <c r="F208" s="171" t="s">
        <v>3</v>
      </c>
      <c r="G208" s="176" t="s">
        <v>81</v>
      </c>
      <c r="H208" s="171" t="s">
        <v>81</v>
      </c>
      <c r="I208" s="172" t="s">
        <v>5</v>
      </c>
      <c r="J208" s="176" t="s">
        <v>81</v>
      </c>
      <c r="K208" s="173" t="s">
        <v>81</v>
      </c>
      <c r="L208" s="184" t="s">
        <v>461</v>
      </c>
    </row>
    <row r="209" spans="1:12" ht="12" customHeight="1">
      <c r="A209" s="182">
        <f t="shared" si="3"/>
        <v>207</v>
      </c>
      <c r="B209" s="171" t="s">
        <v>897</v>
      </c>
      <c r="C209" s="172" t="s">
        <v>898</v>
      </c>
      <c r="D209" s="175" t="s">
        <v>899</v>
      </c>
      <c r="E209" s="171" t="s">
        <v>6</v>
      </c>
      <c r="F209" s="171" t="s">
        <v>3</v>
      </c>
      <c r="G209" s="176" t="s">
        <v>81</v>
      </c>
      <c r="H209" s="171" t="s">
        <v>81</v>
      </c>
      <c r="I209" s="172" t="s">
        <v>5</v>
      </c>
      <c r="J209" s="176" t="s">
        <v>81</v>
      </c>
      <c r="K209" s="173" t="s">
        <v>81</v>
      </c>
      <c r="L209" s="184" t="s">
        <v>461</v>
      </c>
    </row>
    <row r="210" spans="1:12" ht="12" customHeight="1">
      <c r="A210" s="182">
        <f t="shared" si="3"/>
        <v>208</v>
      </c>
      <c r="B210" s="171" t="s">
        <v>649</v>
      </c>
      <c r="C210" s="172" t="s">
        <v>340</v>
      </c>
      <c r="D210" s="175" t="s">
        <v>341</v>
      </c>
      <c r="E210" s="171" t="s">
        <v>6</v>
      </c>
      <c r="F210" s="171" t="s">
        <v>3</v>
      </c>
      <c r="G210" s="172" t="s">
        <v>5</v>
      </c>
      <c r="H210" s="171" t="s">
        <v>5</v>
      </c>
      <c r="I210" s="171" t="s">
        <v>5</v>
      </c>
      <c r="J210" s="176" t="s">
        <v>81</v>
      </c>
      <c r="K210" s="173" t="s">
        <v>81</v>
      </c>
      <c r="L210" s="184" t="s">
        <v>136</v>
      </c>
    </row>
    <row r="211" spans="1:12" ht="12" customHeight="1">
      <c r="A211" s="182">
        <f t="shared" si="3"/>
        <v>209</v>
      </c>
      <c r="B211" s="171" t="s">
        <v>656</v>
      </c>
      <c r="C211" s="172" t="s">
        <v>360</v>
      </c>
      <c r="D211" s="175" t="s">
        <v>361</v>
      </c>
      <c r="E211" s="171" t="s">
        <v>6</v>
      </c>
      <c r="F211" s="171" t="s">
        <v>1</v>
      </c>
      <c r="G211" s="172" t="s">
        <v>5</v>
      </c>
      <c r="H211" s="171" t="s">
        <v>5</v>
      </c>
      <c r="I211" s="171" t="s">
        <v>81</v>
      </c>
      <c r="J211" s="176" t="s">
        <v>81</v>
      </c>
      <c r="K211" s="173" t="s">
        <v>436</v>
      </c>
      <c r="L211" s="184" t="s">
        <v>136</v>
      </c>
    </row>
    <row r="212" spans="1:12" ht="12" customHeight="1">
      <c r="A212" s="182">
        <f t="shared" si="3"/>
        <v>210</v>
      </c>
      <c r="B212" s="171" t="s">
        <v>650</v>
      </c>
      <c r="C212" s="172" t="s">
        <v>342</v>
      </c>
      <c r="D212" s="175" t="s">
        <v>343</v>
      </c>
      <c r="E212" s="171" t="s">
        <v>6</v>
      </c>
      <c r="F212" s="171" t="s">
        <v>1</v>
      </c>
      <c r="G212" s="172" t="s">
        <v>5</v>
      </c>
      <c r="H212" s="171" t="s">
        <v>5</v>
      </c>
      <c r="I212" s="171" t="s">
        <v>81</v>
      </c>
      <c r="J212" s="176" t="s">
        <v>81</v>
      </c>
      <c r="K212" s="173">
        <v>1</v>
      </c>
      <c r="L212" s="184" t="s">
        <v>136</v>
      </c>
    </row>
    <row r="213" spans="1:12" ht="12" customHeight="1">
      <c r="A213" s="182">
        <f t="shared" si="3"/>
        <v>211</v>
      </c>
      <c r="B213" s="171" t="s">
        <v>651</v>
      </c>
      <c r="C213" s="172" t="s">
        <v>441</v>
      </c>
      <c r="D213" s="175" t="s">
        <v>442</v>
      </c>
      <c r="E213" s="171" t="s">
        <v>6</v>
      </c>
      <c r="F213" s="171" t="s">
        <v>1</v>
      </c>
      <c r="G213" s="172" t="s">
        <v>81</v>
      </c>
      <c r="H213" s="171" t="s">
        <v>5</v>
      </c>
      <c r="I213" s="171" t="s">
        <v>81</v>
      </c>
      <c r="J213" s="176" t="s">
        <v>81</v>
      </c>
      <c r="K213" s="173">
        <v>3</v>
      </c>
      <c r="L213" s="184" t="s">
        <v>136</v>
      </c>
    </row>
    <row r="214" spans="1:12" ht="12" customHeight="1">
      <c r="A214" s="182">
        <f t="shared" si="3"/>
        <v>212</v>
      </c>
      <c r="B214" s="171" t="s">
        <v>652</v>
      </c>
      <c r="C214" s="172" t="s">
        <v>443</v>
      </c>
      <c r="D214" s="175" t="s">
        <v>444</v>
      </c>
      <c r="E214" s="171" t="s">
        <v>4</v>
      </c>
      <c r="F214" s="171" t="s">
        <v>1</v>
      </c>
      <c r="G214" s="172" t="s">
        <v>81</v>
      </c>
      <c r="H214" s="171" t="s">
        <v>5</v>
      </c>
      <c r="I214" s="172" t="s">
        <v>81</v>
      </c>
      <c r="J214" s="176" t="s">
        <v>81</v>
      </c>
      <c r="K214" s="173">
        <v>3</v>
      </c>
      <c r="L214" s="184" t="s">
        <v>136</v>
      </c>
    </row>
    <row r="215" spans="1:12" ht="12" customHeight="1">
      <c r="A215" s="182">
        <f t="shared" si="3"/>
        <v>213</v>
      </c>
      <c r="B215" s="171" t="s">
        <v>900</v>
      </c>
      <c r="C215" s="172" t="s">
        <v>901</v>
      </c>
      <c r="D215" s="175" t="s">
        <v>902</v>
      </c>
      <c r="E215" s="171" t="s">
        <v>4</v>
      </c>
      <c r="F215" s="171" t="s">
        <v>1</v>
      </c>
      <c r="G215" s="172" t="s">
        <v>81</v>
      </c>
      <c r="H215" s="171" t="s">
        <v>5</v>
      </c>
      <c r="I215" s="172" t="s">
        <v>81</v>
      </c>
      <c r="J215" s="176" t="s">
        <v>81</v>
      </c>
      <c r="K215" s="173">
        <v>3</v>
      </c>
      <c r="L215" s="184" t="s">
        <v>136</v>
      </c>
    </row>
    <row r="216" spans="1:12" ht="12" customHeight="1">
      <c r="A216" s="182">
        <f t="shared" si="3"/>
        <v>214</v>
      </c>
      <c r="B216" s="171" t="s">
        <v>653</v>
      </c>
      <c r="C216" s="172" t="s">
        <v>356</v>
      </c>
      <c r="D216" s="175" t="s">
        <v>357</v>
      </c>
      <c r="E216" s="171" t="s">
        <v>6</v>
      </c>
      <c r="F216" s="171" t="s">
        <v>1</v>
      </c>
      <c r="G216" s="172" t="s">
        <v>5</v>
      </c>
      <c r="H216" s="171" t="s">
        <v>5</v>
      </c>
      <c r="I216" s="172" t="s">
        <v>81</v>
      </c>
      <c r="J216" s="176" t="s">
        <v>81</v>
      </c>
      <c r="K216" s="173" t="s">
        <v>729</v>
      </c>
      <c r="L216" s="184" t="s">
        <v>136</v>
      </c>
    </row>
    <row r="217" spans="1:12" ht="12" customHeight="1">
      <c r="A217" s="182">
        <f t="shared" si="3"/>
        <v>215</v>
      </c>
      <c r="B217" s="171" t="s">
        <v>903</v>
      </c>
      <c r="C217" s="185" t="s">
        <v>904</v>
      </c>
      <c r="D217" s="175" t="s">
        <v>905</v>
      </c>
      <c r="E217" s="172" t="s">
        <v>4</v>
      </c>
      <c r="F217" s="172" t="s">
        <v>1</v>
      </c>
      <c r="G217" s="172" t="s">
        <v>81</v>
      </c>
      <c r="H217" s="171" t="s">
        <v>5</v>
      </c>
      <c r="I217" s="172" t="s">
        <v>81</v>
      </c>
      <c r="J217" s="171" t="s">
        <v>81</v>
      </c>
      <c r="K217" s="173" t="s">
        <v>81</v>
      </c>
      <c r="L217" s="184" t="s">
        <v>136</v>
      </c>
    </row>
    <row r="218" spans="1:12" ht="12" customHeight="1">
      <c r="A218" s="182">
        <f t="shared" si="3"/>
        <v>216</v>
      </c>
      <c r="B218" s="171" t="s">
        <v>654</v>
      </c>
      <c r="C218" s="185" t="s">
        <v>139</v>
      </c>
      <c r="D218" s="175" t="s">
        <v>140</v>
      </c>
      <c r="E218" s="172" t="s">
        <v>4</v>
      </c>
      <c r="F218" s="172" t="s">
        <v>3</v>
      </c>
      <c r="G218" s="172" t="s">
        <v>81</v>
      </c>
      <c r="H218" s="171" t="s">
        <v>5</v>
      </c>
      <c r="I218" s="172" t="s">
        <v>5</v>
      </c>
      <c r="J218" s="171" t="s">
        <v>81</v>
      </c>
      <c r="K218" s="173">
        <v>1</v>
      </c>
      <c r="L218" s="184" t="s">
        <v>183</v>
      </c>
    </row>
    <row r="219" spans="1:12" ht="12" customHeight="1">
      <c r="A219" s="182">
        <f t="shared" si="3"/>
        <v>217</v>
      </c>
      <c r="B219" s="171" t="s">
        <v>655</v>
      </c>
      <c r="C219" s="185" t="s">
        <v>154</v>
      </c>
      <c r="D219" s="175" t="s">
        <v>164</v>
      </c>
      <c r="E219" s="172" t="s">
        <v>4</v>
      </c>
      <c r="F219" s="171" t="s">
        <v>1</v>
      </c>
      <c r="G219" s="171" t="s">
        <v>5</v>
      </c>
      <c r="H219" s="171" t="s">
        <v>5</v>
      </c>
      <c r="I219" s="171" t="s">
        <v>81</v>
      </c>
      <c r="J219" s="171" t="s">
        <v>81</v>
      </c>
      <c r="K219" s="173" t="s">
        <v>436</v>
      </c>
      <c r="L219" s="184" t="s">
        <v>183</v>
      </c>
    </row>
    <row r="220" spans="1:12" ht="12" customHeight="1">
      <c r="A220" s="182">
        <f t="shared" si="3"/>
        <v>218</v>
      </c>
      <c r="B220" s="171" t="s">
        <v>659</v>
      </c>
      <c r="C220" s="185" t="s">
        <v>366</v>
      </c>
      <c r="D220" s="175" t="s">
        <v>367</v>
      </c>
      <c r="E220" s="172" t="s">
        <v>4</v>
      </c>
      <c r="F220" s="172" t="s">
        <v>3</v>
      </c>
      <c r="G220" s="172" t="s">
        <v>81</v>
      </c>
      <c r="H220" s="171" t="s">
        <v>81</v>
      </c>
      <c r="I220" s="172" t="s">
        <v>5</v>
      </c>
      <c r="J220" s="171" t="s">
        <v>81</v>
      </c>
      <c r="K220" s="173" t="s">
        <v>81</v>
      </c>
      <c r="L220" s="184" t="s">
        <v>461</v>
      </c>
    </row>
    <row r="221" spans="1:12" ht="12" customHeight="1">
      <c r="A221" s="182">
        <f t="shared" si="3"/>
        <v>219</v>
      </c>
      <c r="B221" s="171" t="s">
        <v>657</v>
      </c>
      <c r="C221" s="185" t="s">
        <v>362</v>
      </c>
      <c r="D221" s="175" t="s">
        <v>363</v>
      </c>
      <c r="E221" s="172" t="s">
        <v>6</v>
      </c>
      <c r="F221" s="172" t="s">
        <v>1</v>
      </c>
      <c r="G221" s="172" t="s">
        <v>5</v>
      </c>
      <c r="H221" s="171" t="s">
        <v>5</v>
      </c>
      <c r="I221" s="172" t="s">
        <v>81</v>
      </c>
      <c r="J221" s="171" t="s">
        <v>81</v>
      </c>
      <c r="K221" s="173" t="s">
        <v>436</v>
      </c>
      <c r="L221" s="184" t="s">
        <v>183</v>
      </c>
    </row>
    <row r="222" spans="1:12" ht="12" customHeight="1">
      <c r="A222" s="182">
        <f t="shared" si="3"/>
        <v>220</v>
      </c>
      <c r="B222" s="171" t="s">
        <v>658</v>
      </c>
      <c r="C222" s="185" t="s">
        <v>364</v>
      </c>
      <c r="D222" s="175" t="s">
        <v>365</v>
      </c>
      <c r="E222" s="172" t="s">
        <v>6</v>
      </c>
      <c r="F222" s="172" t="s">
        <v>1</v>
      </c>
      <c r="G222" s="172" t="s">
        <v>5</v>
      </c>
      <c r="H222" s="171" t="s">
        <v>5</v>
      </c>
      <c r="I222" s="172" t="s">
        <v>81</v>
      </c>
      <c r="J222" s="171" t="s">
        <v>81</v>
      </c>
      <c r="K222" s="178" t="s">
        <v>436</v>
      </c>
      <c r="L222" s="184" t="s">
        <v>183</v>
      </c>
    </row>
    <row r="223" spans="1:12" ht="12" customHeight="1">
      <c r="A223" s="182">
        <f t="shared" si="3"/>
        <v>221</v>
      </c>
      <c r="B223" s="171" t="s">
        <v>906</v>
      </c>
      <c r="C223" s="185" t="s">
        <v>907</v>
      </c>
      <c r="D223" s="175" t="s">
        <v>908</v>
      </c>
      <c r="E223" s="172" t="s">
        <v>6</v>
      </c>
      <c r="F223" s="171" t="s">
        <v>1</v>
      </c>
      <c r="G223" s="172" t="s">
        <v>81</v>
      </c>
      <c r="H223" s="171" t="s">
        <v>5</v>
      </c>
      <c r="I223" s="171" t="s">
        <v>81</v>
      </c>
      <c r="J223" s="171" t="s">
        <v>81</v>
      </c>
      <c r="K223" s="173">
        <v>1</v>
      </c>
      <c r="L223" s="184" t="s">
        <v>183</v>
      </c>
    </row>
    <row r="224" spans="1:12" ht="12" customHeight="1">
      <c r="A224" s="182">
        <f t="shared" si="3"/>
        <v>222</v>
      </c>
      <c r="B224" s="171" t="s">
        <v>909</v>
      </c>
      <c r="C224" s="185" t="s">
        <v>910</v>
      </c>
      <c r="D224" s="175" t="s">
        <v>911</v>
      </c>
      <c r="E224" s="172" t="s">
        <v>6</v>
      </c>
      <c r="F224" s="172" t="s">
        <v>1</v>
      </c>
      <c r="G224" s="172" t="s">
        <v>5</v>
      </c>
      <c r="H224" s="171" t="s">
        <v>5</v>
      </c>
      <c r="I224" s="171" t="s">
        <v>81</v>
      </c>
      <c r="J224" s="171" t="s">
        <v>81</v>
      </c>
      <c r="K224" s="173">
        <v>1</v>
      </c>
      <c r="L224" s="184" t="s">
        <v>183</v>
      </c>
    </row>
    <row r="225" spans="1:12" ht="12" customHeight="1">
      <c r="A225" s="182">
        <f t="shared" si="3"/>
        <v>223</v>
      </c>
      <c r="B225" s="171" t="s">
        <v>912</v>
      </c>
      <c r="C225" s="185" t="s">
        <v>913</v>
      </c>
      <c r="D225" s="175" t="s">
        <v>914</v>
      </c>
      <c r="E225" s="172" t="s">
        <v>6</v>
      </c>
      <c r="F225" s="172" t="s">
        <v>1</v>
      </c>
      <c r="G225" s="172" t="s">
        <v>81</v>
      </c>
      <c r="H225" s="172" t="s">
        <v>5</v>
      </c>
      <c r="I225" s="171" t="s">
        <v>81</v>
      </c>
      <c r="J225" s="171" t="s">
        <v>81</v>
      </c>
      <c r="K225" s="173">
        <v>1</v>
      </c>
      <c r="L225" s="184" t="s">
        <v>183</v>
      </c>
    </row>
    <row r="226" spans="1:12" ht="12" customHeight="1">
      <c r="A226" s="182">
        <f t="shared" si="3"/>
        <v>224</v>
      </c>
      <c r="B226" s="171" t="s">
        <v>915</v>
      </c>
      <c r="C226" s="185" t="s">
        <v>916</v>
      </c>
      <c r="D226" s="175" t="s">
        <v>917</v>
      </c>
      <c r="E226" s="172" t="s">
        <v>6</v>
      </c>
      <c r="F226" s="172" t="s">
        <v>1</v>
      </c>
      <c r="G226" s="172" t="s">
        <v>5</v>
      </c>
      <c r="H226" s="172" t="s">
        <v>5</v>
      </c>
      <c r="I226" s="171" t="s">
        <v>81</v>
      </c>
      <c r="J226" s="171" t="s">
        <v>81</v>
      </c>
      <c r="K226" s="173" t="s">
        <v>729</v>
      </c>
      <c r="L226" s="184" t="s">
        <v>183</v>
      </c>
    </row>
    <row r="227" spans="1:12" ht="12" customHeight="1">
      <c r="A227" s="182">
        <f t="shared" si="3"/>
        <v>225</v>
      </c>
      <c r="B227" s="171" t="s">
        <v>918</v>
      </c>
      <c r="C227" s="185" t="s">
        <v>919</v>
      </c>
      <c r="D227" s="175" t="s">
        <v>920</v>
      </c>
      <c r="E227" s="172" t="s">
        <v>6</v>
      </c>
      <c r="F227" s="171" t="s">
        <v>1</v>
      </c>
      <c r="G227" s="172" t="s">
        <v>81</v>
      </c>
      <c r="H227" s="171" t="s">
        <v>5</v>
      </c>
      <c r="I227" s="172" t="s">
        <v>81</v>
      </c>
      <c r="J227" s="171" t="s">
        <v>81</v>
      </c>
      <c r="K227" s="173">
        <v>3</v>
      </c>
      <c r="L227" s="184" t="s">
        <v>183</v>
      </c>
    </row>
    <row r="228" spans="1:12" ht="12" customHeight="1">
      <c r="A228" s="182">
        <f t="shared" si="3"/>
        <v>226</v>
      </c>
      <c r="B228" s="171" t="s">
        <v>921</v>
      </c>
      <c r="C228" s="185" t="s">
        <v>922</v>
      </c>
      <c r="D228" s="175" t="s">
        <v>923</v>
      </c>
      <c r="E228" s="172" t="s">
        <v>6</v>
      </c>
      <c r="F228" s="171" t="s">
        <v>1</v>
      </c>
      <c r="G228" s="172" t="s">
        <v>81</v>
      </c>
      <c r="H228" s="171" t="s">
        <v>5</v>
      </c>
      <c r="I228" s="172" t="s">
        <v>81</v>
      </c>
      <c r="J228" s="171" t="s">
        <v>81</v>
      </c>
      <c r="K228" s="173">
        <v>3</v>
      </c>
      <c r="L228" s="184" t="s">
        <v>183</v>
      </c>
    </row>
    <row r="229" spans="1:12" ht="12" customHeight="1">
      <c r="A229" s="182">
        <f t="shared" si="3"/>
        <v>227</v>
      </c>
      <c r="B229" s="171" t="s">
        <v>924</v>
      </c>
      <c r="C229" s="185" t="s">
        <v>925</v>
      </c>
      <c r="D229" s="175" t="s">
        <v>926</v>
      </c>
      <c r="E229" s="172" t="s">
        <v>6</v>
      </c>
      <c r="F229" s="171" t="s">
        <v>1</v>
      </c>
      <c r="G229" s="172" t="s">
        <v>5</v>
      </c>
      <c r="H229" s="171" t="s">
        <v>5</v>
      </c>
      <c r="I229" s="172" t="s">
        <v>81</v>
      </c>
      <c r="J229" s="171" t="s">
        <v>81</v>
      </c>
      <c r="K229" s="173">
        <v>2</v>
      </c>
      <c r="L229" s="184" t="s">
        <v>183</v>
      </c>
    </row>
    <row r="230" spans="1:12" ht="12" customHeight="1">
      <c r="A230" s="182">
        <f t="shared" si="3"/>
        <v>228</v>
      </c>
      <c r="B230" s="171" t="s">
        <v>660</v>
      </c>
      <c r="C230" s="185" t="s">
        <v>373</v>
      </c>
      <c r="D230" s="175" t="s">
        <v>374</v>
      </c>
      <c r="E230" s="172" t="s">
        <v>6</v>
      </c>
      <c r="F230" s="171" t="s">
        <v>1</v>
      </c>
      <c r="G230" s="172" t="s">
        <v>81</v>
      </c>
      <c r="H230" s="171" t="s">
        <v>5</v>
      </c>
      <c r="I230" s="172" t="s">
        <v>81</v>
      </c>
      <c r="J230" s="171" t="s">
        <v>81</v>
      </c>
      <c r="K230" s="173" t="s">
        <v>436</v>
      </c>
      <c r="L230" s="184" t="s">
        <v>183</v>
      </c>
    </row>
    <row r="231" spans="1:12" ht="12" customHeight="1">
      <c r="A231" s="182">
        <f t="shared" si="3"/>
        <v>229</v>
      </c>
      <c r="B231" s="171" t="s">
        <v>661</v>
      </c>
      <c r="C231" s="185" t="s">
        <v>369</v>
      </c>
      <c r="D231" s="175" t="s">
        <v>370</v>
      </c>
      <c r="E231" s="172" t="s">
        <v>4</v>
      </c>
      <c r="F231" s="171" t="s">
        <v>3</v>
      </c>
      <c r="G231" s="172" t="s">
        <v>81</v>
      </c>
      <c r="H231" s="171" t="s">
        <v>81</v>
      </c>
      <c r="I231" s="172" t="s">
        <v>5</v>
      </c>
      <c r="J231" s="171" t="s">
        <v>81</v>
      </c>
      <c r="K231" s="173" t="s">
        <v>81</v>
      </c>
      <c r="L231" s="184" t="s">
        <v>461</v>
      </c>
    </row>
    <row r="232" spans="1:12" ht="12" customHeight="1">
      <c r="A232" s="182">
        <f t="shared" si="3"/>
        <v>230</v>
      </c>
      <c r="B232" s="171" t="s">
        <v>662</v>
      </c>
      <c r="C232" s="185" t="s">
        <v>172</v>
      </c>
      <c r="D232" s="175" t="s">
        <v>368</v>
      </c>
      <c r="E232" s="172" t="s">
        <v>6</v>
      </c>
      <c r="F232" s="171" t="s">
        <v>1</v>
      </c>
      <c r="G232" s="172" t="s">
        <v>5</v>
      </c>
      <c r="H232" s="171" t="s">
        <v>5</v>
      </c>
      <c r="I232" s="172" t="s">
        <v>81</v>
      </c>
      <c r="J232" s="171" t="s">
        <v>81</v>
      </c>
      <c r="K232" s="173" t="s">
        <v>436</v>
      </c>
      <c r="L232" s="184" t="s">
        <v>183</v>
      </c>
    </row>
    <row r="233" spans="1:12" ht="12" customHeight="1">
      <c r="A233" s="182">
        <f t="shared" si="3"/>
        <v>231</v>
      </c>
      <c r="B233" s="171" t="s">
        <v>663</v>
      </c>
      <c r="C233" s="185" t="s">
        <v>138</v>
      </c>
      <c r="D233" s="175" t="s">
        <v>344</v>
      </c>
      <c r="E233" s="172" t="s">
        <v>4</v>
      </c>
      <c r="F233" s="171" t="s">
        <v>7</v>
      </c>
      <c r="G233" s="172" t="s">
        <v>5</v>
      </c>
      <c r="H233" s="171" t="s">
        <v>5</v>
      </c>
      <c r="I233" s="172" t="s">
        <v>81</v>
      </c>
      <c r="J233" s="171" t="s">
        <v>81</v>
      </c>
      <c r="K233" s="173" t="s">
        <v>436</v>
      </c>
      <c r="L233" s="184" t="s">
        <v>79</v>
      </c>
    </row>
    <row r="234" spans="1:12" ht="12" customHeight="1">
      <c r="A234" s="182">
        <f t="shared" si="3"/>
        <v>232</v>
      </c>
      <c r="B234" s="171" t="s">
        <v>664</v>
      </c>
      <c r="C234" s="185" t="s">
        <v>345</v>
      </c>
      <c r="D234" s="175" t="s">
        <v>346</v>
      </c>
      <c r="E234" s="172" t="s">
        <v>4</v>
      </c>
      <c r="F234" s="171" t="s">
        <v>3</v>
      </c>
      <c r="G234" s="172" t="s">
        <v>81</v>
      </c>
      <c r="H234" s="171" t="s">
        <v>81</v>
      </c>
      <c r="I234" s="172" t="s">
        <v>5</v>
      </c>
      <c r="J234" s="171" t="s">
        <v>81</v>
      </c>
      <c r="K234" s="173" t="s">
        <v>81</v>
      </c>
      <c r="L234" s="184" t="s">
        <v>461</v>
      </c>
    </row>
    <row r="235" spans="1:12" ht="12" customHeight="1">
      <c r="A235" s="182">
        <f t="shared" si="3"/>
        <v>233</v>
      </c>
      <c r="B235" s="171" t="s">
        <v>665</v>
      </c>
      <c r="C235" s="185" t="s">
        <v>347</v>
      </c>
      <c r="D235" s="175" t="s">
        <v>348</v>
      </c>
      <c r="E235" s="172" t="s">
        <v>4</v>
      </c>
      <c r="F235" s="171" t="s">
        <v>7</v>
      </c>
      <c r="G235" s="172" t="s">
        <v>5</v>
      </c>
      <c r="H235" s="171" t="s">
        <v>5</v>
      </c>
      <c r="I235" s="172" t="s">
        <v>81</v>
      </c>
      <c r="J235" s="171" t="s">
        <v>81</v>
      </c>
      <c r="K235" s="173" t="s">
        <v>436</v>
      </c>
      <c r="L235" s="184" t="s">
        <v>79</v>
      </c>
    </row>
    <row r="236" spans="1:12" ht="12" customHeight="1">
      <c r="A236" s="182">
        <f t="shared" si="3"/>
        <v>234</v>
      </c>
      <c r="B236" s="171" t="s">
        <v>666</v>
      </c>
      <c r="C236" s="185" t="s">
        <v>349</v>
      </c>
      <c r="D236" s="175" t="s">
        <v>350</v>
      </c>
      <c r="E236" s="172" t="s">
        <v>4</v>
      </c>
      <c r="F236" s="171" t="s">
        <v>1</v>
      </c>
      <c r="G236" s="172" t="s">
        <v>5</v>
      </c>
      <c r="H236" s="171" t="s">
        <v>5</v>
      </c>
      <c r="I236" s="172" t="s">
        <v>81</v>
      </c>
      <c r="J236" s="171" t="s">
        <v>81</v>
      </c>
      <c r="K236" s="173" t="s">
        <v>436</v>
      </c>
      <c r="L236" s="184" t="s">
        <v>79</v>
      </c>
    </row>
    <row r="237" spans="1:12" ht="12" customHeight="1">
      <c r="A237" s="182">
        <f t="shared" si="3"/>
        <v>235</v>
      </c>
      <c r="B237" s="171" t="s">
        <v>667</v>
      </c>
      <c r="C237" s="185" t="s">
        <v>351</v>
      </c>
      <c r="D237" s="175" t="s">
        <v>352</v>
      </c>
      <c r="E237" s="172" t="s">
        <v>4</v>
      </c>
      <c r="F237" s="171" t="s">
        <v>3</v>
      </c>
      <c r="G237" s="172" t="s">
        <v>81</v>
      </c>
      <c r="H237" s="171" t="s">
        <v>5</v>
      </c>
      <c r="I237" s="172" t="s">
        <v>81</v>
      </c>
      <c r="J237" s="171" t="s">
        <v>81</v>
      </c>
      <c r="K237" s="173" t="s">
        <v>81</v>
      </c>
      <c r="L237" s="184" t="s">
        <v>79</v>
      </c>
    </row>
    <row r="238" spans="1:12" ht="12" customHeight="1">
      <c r="A238" s="182">
        <f t="shared" si="3"/>
        <v>236</v>
      </c>
      <c r="B238" s="171" t="s">
        <v>668</v>
      </c>
      <c r="C238" s="185" t="s">
        <v>445</v>
      </c>
      <c r="D238" s="175" t="s">
        <v>446</v>
      </c>
      <c r="E238" s="172" t="s">
        <v>4</v>
      </c>
      <c r="F238" s="171" t="s">
        <v>1</v>
      </c>
      <c r="G238" s="172" t="s">
        <v>81</v>
      </c>
      <c r="H238" s="171" t="s">
        <v>5</v>
      </c>
      <c r="I238" s="172" t="s">
        <v>81</v>
      </c>
      <c r="J238" s="171" t="s">
        <v>81</v>
      </c>
      <c r="K238" s="173">
        <v>1</v>
      </c>
      <c r="L238" s="184" t="s">
        <v>79</v>
      </c>
    </row>
    <row r="239" spans="1:12" ht="12" customHeight="1">
      <c r="A239" s="182">
        <f t="shared" si="3"/>
        <v>237</v>
      </c>
      <c r="B239" s="171" t="s">
        <v>669</v>
      </c>
      <c r="C239" s="185" t="s">
        <v>670</v>
      </c>
      <c r="D239" s="175" t="s">
        <v>671</v>
      </c>
      <c r="E239" s="172" t="s">
        <v>4</v>
      </c>
      <c r="F239" s="171" t="s">
        <v>1</v>
      </c>
      <c r="G239" s="172" t="s">
        <v>81</v>
      </c>
      <c r="H239" s="171" t="s">
        <v>5</v>
      </c>
      <c r="I239" s="172" t="s">
        <v>81</v>
      </c>
      <c r="J239" s="171" t="s">
        <v>81</v>
      </c>
      <c r="K239" s="173">
        <v>3</v>
      </c>
      <c r="L239" s="184" t="s">
        <v>79</v>
      </c>
    </row>
    <row r="240" spans="1:12" ht="12" customHeight="1">
      <c r="A240" s="182">
        <f t="shared" si="3"/>
        <v>238</v>
      </c>
      <c r="B240" s="171" t="s">
        <v>672</v>
      </c>
      <c r="C240" s="185" t="s">
        <v>353</v>
      </c>
      <c r="D240" s="175" t="s">
        <v>354</v>
      </c>
      <c r="E240" s="172" t="s">
        <v>4</v>
      </c>
      <c r="F240" s="171" t="s">
        <v>3</v>
      </c>
      <c r="G240" s="172" t="s">
        <v>81</v>
      </c>
      <c r="H240" s="171" t="s">
        <v>81</v>
      </c>
      <c r="I240" s="172" t="s">
        <v>5</v>
      </c>
      <c r="J240" s="171" t="s">
        <v>81</v>
      </c>
      <c r="K240" s="173" t="s">
        <v>81</v>
      </c>
      <c r="L240" s="184" t="s">
        <v>461</v>
      </c>
    </row>
    <row r="241" spans="1:12" ht="12" customHeight="1">
      <c r="A241" s="182">
        <f t="shared" si="3"/>
        <v>239</v>
      </c>
      <c r="B241" s="171" t="s">
        <v>673</v>
      </c>
      <c r="C241" s="185" t="s">
        <v>358</v>
      </c>
      <c r="D241" s="175" t="s">
        <v>359</v>
      </c>
      <c r="E241" s="172" t="s">
        <v>4</v>
      </c>
      <c r="F241" s="171" t="s">
        <v>1</v>
      </c>
      <c r="G241" s="172" t="s">
        <v>5</v>
      </c>
      <c r="H241" s="171" t="s">
        <v>5</v>
      </c>
      <c r="I241" s="172" t="s">
        <v>81</v>
      </c>
      <c r="J241" s="171" t="s">
        <v>81</v>
      </c>
      <c r="K241" s="173">
        <v>1</v>
      </c>
      <c r="L241" s="184" t="s">
        <v>355</v>
      </c>
    </row>
    <row r="242" spans="1:12" ht="12" customHeight="1">
      <c r="A242" s="182">
        <f t="shared" si="3"/>
        <v>240</v>
      </c>
      <c r="B242" s="171" t="s">
        <v>674</v>
      </c>
      <c r="C242" s="185" t="s">
        <v>375</v>
      </c>
      <c r="D242" s="175" t="s">
        <v>376</v>
      </c>
      <c r="E242" s="172" t="s">
        <v>4</v>
      </c>
      <c r="F242" s="171" t="s">
        <v>3</v>
      </c>
      <c r="G242" s="172" t="s">
        <v>81</v>
      </c>
      <c r="H242" s="171" t="s">
        <v>81</v>
      </c>
      <c r="I242" s="172" t="s">
        <v>5</v>
      </c>
      <c r="J242" s="171" t="s">
        <v>81</v>
      </c>
      <c r="K242" s="173" t="s">
        <v>81</v>
      </c>
      <c r="L242" s="184" t="s">
        <v>461</v>
      </c>
    </row>
    <row r="243" spans="1:12" ht="12" customHeight="1">
      <c r="A243" s="182">
        <f t="shared" si="3"/>
        <v>241</v>
      </c>
      <c r="B243" s="171" t="s">
        <v>675</v>
      </c>
      <c r="C243" s="185" t="s">
        <v>377</v>
      </c>
      <c r="D243" s="175" t="s">
        <v>378</v>
      </c>
      <c r="E243" s="172" t="s">
        <v>4</v>
      </c>
      <c r="F243" s="171" t="s">
        <v>7</v>
      </c>
      <c r="G243" s="172" t="s">
        <v>5</v>
      </c>
      <c r="H243" s="171" t="s">
        <v>5</v>
      </c>
      <c r="I243" s="172" t="s">
        <v>81</v>
      </c>
      <c r="J243" s="171" t="s">
        <v>81</v>
      </c>
      <c r="K243" s="173" t="s">
        <v>436</v>
      </c>
      <c r="L243" s="184" t="s">
        <v>387</v>
      </c>
    </row>
    <row r="244" spans="1:12" ht="12" customHeight="1">
      <c r="A244" s="182">
        <f t="shared" si="3"/>
        <v>242</v>
      </c>
      <c r="B244" s="171" t="s">
        <v>676</v>
      </c>
      <c r="C244" s="185" t="s">
        <v>371</v>
      </c>
      <c r="D244" s="175" t="s">
        <v>372</v>
      </c>
      <c r="E244" s="172" t="s">
        <v>6</v>
      </c>
      <c r="F244" s="171" t="s">
        <v>3</v>
      </c>
      <c r="G244" s="172" t="s">
        <v>81</v>
      </c>
      <c r="H244" s="171" t="s">
        <v>81</v>
      </c>
      <c r="I244" s="172" t="s">
        <v>5</v>
      </c>
      <c r="J244" s="171" t="s">
        <v>81</v>
      </c>
      <c r="K244" s="173" t="s">
        <v>81</v>
      </c>
      <c r="L244" s="184" t="s">
        <v>461</v>
      </c>
    </row>
    <row r="245" spans="1:12" ht="12" customHeight="1">
      <c r="A245" s="182">
        <f t="shared" si="3"/>
        <v>243</v>
      </c>
      <c r="B245" s="171" t="s">
        <v>677</v>
      </c>
      <c r="C245" s="185" t="s">
        <v>447</v>
      </c>
      <c r="D245" s="175" t="s">
        <v>678</v>
      </c>
      <c r="E245" s="172" t="s">
        <v>4</v>
      </c>
      <c r="F245" s="171" t="s">
        <v>1</v>
      </c>
      <c r="G245" s="172" t="s">
        <v>81</v>
      </c>
      <c r="H245" s="171" t="s">
        <v>5</v>
      </c>
      <c r="I245" s="172" t="s">
        <v>81</v>
      </c>
      <c r="J245" s="171" t="s">
        <v>81</v>
      </c>
      <c r="K245" s="173">
        <v>1</v>
      </c>
      <c r="L245" s="184" t="s">
        <v>387</v>
      </c>
    </row>
    <row r="246" spans="1:12" ht="12" customHeight="1">
      <c r="A246" s="182">
        <f t="shared" si="3"/>
        <v>244</v>
      </c>
      <c r="B246" s="171" t="s">
        <v>679</v>
      </c>
      <c r="C246" s="185" t="s">
        <v>448</v>
      </c>
      <c r="D246" s="175" t="s">
        <v>680</v>
      </c>
      <c r="E246" s="172" t="s">
        <v>4</v>
      </c>
      <c r="F246" s="171" t="s">
        <v>1</v>
      </c>
      <c r="G246" s="172" t="s">
        <v>5</v>
      </c>
      <c r="H246" s="171" t="s">
        <v>5</v>
      </c>
      <c r="I246" s="172" t="s">
        <v>81</v>
      </c>
      <c r="J246" s="171" t="s">
        <v>81</v>
      </c>
      <c r="K246" s="173">
        <v>1</v>
      </c>
      <c r="L246" s="184" t="s">
        <v>387</v>
      </c>
    </row>
    <row r="247" spans="1:12" ht="12" customHeight="1">
      <c r="A247" s="182">
        <f t="shared" si="3"/>
        <v>245</v>
      </c>
      <c r="B247" s="171" t="s">
        <v>681</v>
      </c>
      <c r="C247" s="185" t="s">
        <v>449</v>
      </c>
      <c r="D247" s="175" t="s">
        <v>682</v>
      </c>
      <c r="E247" s="172" t="s">
        <v>4</v>
      </c>
      <c r="F247" s="171" t="s">
        <v>1</v>
      </c>
      <c r="G247" s="172" t="s">
        <v>5</v>
      </c>
      <c r="H247" s="171" t="s">
        <v>5</v>
      </c>
      <c r="I247" s="172" t="s">
        <v>81</v>
      </c>
      <c r="J247" s="171" t="s">
        <v>81</v>
      </c>
      <c r="K247" s="173">
        <v>1</v>
      </c>
      <c r="L247" s="184" t="s">
        <v>387</v>
      </c>
    </row>
    <row r="248" spans="1:12" ht="12" customHeight="1">
      <c r="A248" s="182">
        <f t="shared" si="3"/>
        <v>246</v>
      </c>
      <c r="B248" s="171" t="s">
        <v>683</v>
      </c>
      <c r="C248" s="185" t="s">
        <v>684</v>
      </c>
      <c r="D248" s="175" t="s">
        <v>685</v>
      </c>
      <c r="E248" s="172" t="s">
        <v>4</v>
      </c>
      <c r="F248" s="171" t="s">
        <v>1</v>
      </c>
      <c r="G248" s="172" t="s">
        <v>81</v>
      </c>
      <c r="H248" s="171" t="s">
        <v>5</v>
      </c>
      <c r="I248" s="172" t="s">
        <v>81</v>
      </c>
      <c r="J248" s="171" t="s">
        <v>81</v>
      </c>
      <c r="K248" s="173">
        <v>3</v>
      </c>
      <c r="L248" s="184" t="s">
        <v>387</v>
      </c>
    </row>
    <row r="249" spans="1:12" ht="12" customHeight="1">
      <c r="A249" s="182">
        <f t="shared" si="3"/>
        <v>247</v>
      </c>
      <c r="B249" s="171" t="s">
        <v>686</v>
      </c>
      <c r="C249" s="185" t="s">
        <v>687</v>
      </c>
      <c r="D249" s="175" t="s">
        <v>688</v>
      </c>
      <c r="E249" s="172" t="s">
        <v>4</v>
      </c>
      <c r="F249" s="171" t="s">
        <v>3</v>
      </c>
      <c r="G249" s="172" t="s">
        <v>81</v>
      </c>
      <c r="H249" s="171" t="s">
        <v>81</v>
      </c>
      <c r="I249" s="172" t="s">
        <v>5</v>
      </c>
      <c r="J249" s="171" t="s">
        <v>81</v>
      </c>
      <c r="K249" s="173" t="s">
        <v>81</v>
      </c>
      <c r="L249" s="184" t="s">
        <v>461</v>
      </c>
    </row>
    <row r="250" spans="1:12" ht="12" customHeight="1">
      <c r="A250" s="182">
        <f t="shared" si="3"/>
        <v>248</v>
      </c>
      <c r="B250" s="171" t="s">
        <v>689</v>
      </c>
      <c r="C250" s="185" t="s">
        <v>690</v>
      </c>
      <c r="D250" s="175" t="s">
        <v>691</v>
      </c>
      <c r="E250" s="172" t="s">
        <v>6</v>
      </c>
      <c r="F250" s="171" t="s">
        <v>3</v>
      </c>
      <c r="G250" s="172" t="s">
        <v>81</v>
      </c>
      <c r="H250" s="171" t="s">
        <v>81</v>
      </c>
      <c r="I250" s="172" t="s">
        <v>5</v>
      </c>
      <c r="J250" s="171" t="s">
        <v>81</v>
      </c>
      <c r="K250" s="173" t="s">
        <v>81</v>
      </c>
      <c r="L250" s="184" t="s">
        <v>461</v>
      </c>
    </row>
    <row r="251" spans="1:12" ht="12" customHeight="1">
      <c r="A251" s="182">
        <f t="shared" si="3"/>
        <v>249</v>
      </c>
      <c r="B251" s="171" t="s">
        <v>927</v>
      </c>
      <c r="C251" s="185" t="s">
        <v>928</v>
      </c>
      <c r="D251" s="175" t="s">
        <v>929</v>
      </c>
      <c r="E251" s="172" t="s">
        <v>4</v>
      </c>
      <c r="F251" s="171" t="s">
        <v>1</v>
      </c>
      <c r="G251" s="172" t="s">
        <v>81</v>
      </c>
      <c r="H251" s="171" t="s">
        <v>5</v>
      </c>
      <c r="I251" s="172" t="s">
        <v>81</v>
      </c>
      <c r="J251" s="171" t="s">
        <v>81</v>
      </c>
      <c r="K251" s="173">
        <v>3</v>
      </c>
      <c r="L251" s="186" t="s">
        <v>387</v>
      </c>
    </row>
    <row r="252" spans="1:12" ht="12" customHeight="1">
      <c r="A252" s="182">
        <f t="shared" si="3"/>
        <v>250</v>
      </c>
      <c r="B252" s="171" t="s">
        <v>930</v>
      </c>
      <c r="C252" s="185" t="s">
        <v>931</v>
      </c>
      <c r="D252" s="175" t="s">
        <v>932</v>
      </c>
      <c r="E252" s="172" t="s">
        <v>4</v>
      </c>
      <c r="F252" s="171" t="s">
        <v>3</v>
      </c>
      <c r="G252" s="172" t="s">
        <v>81</v>
      </c>
      <c r="H252" s="171" t="s">
        <v>81</v>
      </c>
      <c r="I252" s="172" t="s">
        <v>5</v>
      </c>
      <c r="J252" s="171" t="s">
        <v>81</v>
      </c>
      <c r="K252" s="173" t="s">
        <v>81</v>
      </c>
      <c r="L252" s="186" t="s">
        <v>461</v>
      </c>
    </row>
    <row r="253" spans="1:12" ht="12" customHeight="1">
      <c r="A253" s="182">
        <f t="shared" si="3"/>
        <v>251</v>
      </c>
      <c r="B253" s="171" t="s">
        <v>933</v>
      </c>
      <c r="C253" s="185" t="s">
        <v>934</v>
      </c>
      <c r="D253" s="175" t="s">
        <v>935</v>
      </c>
      <c r="E253" s="172" t="s">
        <v>6</v>
      </c>
      <c r="F253" s="171" t="s">
        <v>1</v>
      </c>
      <c r="G253" s="172" t="s">
        <v>81</v>
      </c>
      <c r="H253" s="171" t="s">
        <v>5</v>
      </c>
      <c r="I253" s="172" t="s">
        <v>81</v>
      </c>
      <c r="J253" s="171" t="s">
        <v>81</v>
      </c>
      <c r="K253" s="173">
        <v>1</v>
      </c>
      <c r="L253" s="186" t="s">
        <v>386</v>
      </c>
    </row>
    <row r="254" spans="1:12" ht="12" customHeight="1">
      <c r="A254" s="182">
        <f t="shared" si="3"/>
        <v>252</v>
      </c>
      <c r="B254" s="171" t="s">
        <v>936</v>
      </c>
      <c r="C254" s="185" t="s">
        <v>937</v>
      </c>
      <c r="D254" s="175" t="s">
        <v>938</v>
      </c>
      <c r="E254" s="172" t="s">
        <v>6</v>
      </c>
      <c r="F254" s="171" t="s">
        <v>1</v>
      </c>
      <c r="G254" s="172" t="s">
        <v>81</v>
      </c>
      <c r="H254" s="171" t="s">
        <v>5</v>
      </c>
      <c r="I254" s="172" t="s">
        <v>81</v>
      </c>
      <c r="J254" s="171" t="s">
        <v>81</v>
      </c>
      <c r="K254" s="173" t="s">
        <v>729</v>
      </c>
      <c r="L254" s="186" t="s">
        <v>386</v>
      </c>
    </row>
    <row r="255" spans="1:12" ht="12" customHeight="1">
      <c r="A255" s="182">
        <f t="shared" si="3"/>
        <v>253</v>
      </c>
      <c r="B255" s="171" t="s">
        <v>939</v>
      </c>
      <c r="C255" s="185" t="s">
        <v>940</v>
      </c>
      <c r="D255" s="175" t="s">
        <v>941</v>
      </c>
      <c r="E255" s="172" t="s">
        <v>6</v>
      </c>
      <c r="F255" s="171" t="s">
        <v>3</v>
      </c>
      <c r="G255" s="172" t="s">
        <v>81</v>
      </c>
      <c r="H255" s="171" t="s">
        <v>81</v>
      </c>
      <c r="I255" s="172" t="s">
        <v>5</v>
      </c>
      <c r="J255" s="171" t="s">
        <v>81</v>
      </c>
      <c r="K255" s="173" t="s">
        <v>81</v>
      </c>
      <c r="L255" s="186" t="s">
        <v>461</v>
      </c>
    </row>
    <row r="256" spans="1:12" ht="12" customHeight="1">
      <c r="A256" s="182">
        <f t="shared" si="3"/>
        <v>254</v>
      </c>
      <c r="B256" s="171" t="s">
        <v>942</v>
      </c>
      <c r="C256" s="185" t="s">
        <v>943</v>
      </c>
      <c r="D256" s="175" t="s">
        <v>944</v>
      </c>
      <c r="E256" s="172" t="s">
        <v>4</v>
      </c>
      <c r="F256" s="171" t="s">
        <v>3</v>
      </c>
      <c r="G256" s="172" t="s">
        <v>81</v>
      </c>
      <c r="H256" s="171" t="s">
        <v>81</v>
      </c>
      <c r="I256" s="172" t="s">
        <v>5</v>
      </c>
      <c r="J256" s="171" t="s">
        <v>81</v>
      </c>
      <c r="K256" s="173" t="s">
        <v>81</v>
      </c>
      <c r="L256" s="186" t="s">
        <v>461</v>
      </c>
    </row>
    <row r="257" spans="1:12" ht="12" customHeight="1">
      <c r="A257" s="182">
        <f t="shared" si="3"/>
        <v>255</v>
      </c>
      <c r="B257" s="171" t="s">
        <v>945</v>
      </c>
      <c r="C257" s="185" t="s">
        <v>946</v>
      </c>
      <c r="D257" s="175" t="s">
        <v>947</v>
      </c>
      <c r="E257" s="172" t="s">
        <v>4</v>
      </c>
      <c r="F257" s="171" t="s">
        <v>1</v>
      </c>
      <c r="G257" s="172" t="s">
        <v>81</v>
      </c>
      <c r="H257" s="171" t="s">
        <v>5</v>
      </c>
      <c r="I257" s="172" t="s">
        <v>81</v>
      </c>
      <c r="J257" s="171" t="s">
        <v>81</v>
      </c>
      <c r="K257" s="173">
        <v>5</v>
      </c>
      <c r="L257" s="186" t="s">
        <v>184</v>
      </c>
    </row>
    <row r="258" spans="1:12" ht="12" customHeight="1">
      <c r="A258" s="182">
        <f t="shared" si="3"/>
        <v>256</v>
      </c>
      <c r="B258" s="171" t="s">
        <v>948</v>
      </c>
      <c r="C258" s="185" t="s">
        <v>949</v>
      </c>
      <c r="D258" s="175" t="s">
        <v>950</v>
      </c>
      <c r="E258" s="172" t="s">
        <v>6</v>
      </c>
      <c r="F258" s="171" t="s">
        <v>1</v>
      </c>
      <c r="G258" s="172" t="s">
        <v>81</v>
      </c>
      <c r="H258" s="171" t="s">
        <v>5</v>
      </c>
      <c r="I258" s="172" t="s">
        <v>81</v>
      </c>
      <c r="J258" s="171" t="s">
        <v>81</v>
      </c>
      <c r="K258" s="173" t="s">
        <v>81</v>
      </c>
      <c r="L258" s="186" t="s">
        <v>184</v>
      </c>
    </row>
    <row r="259" spans="1:12" ht="12" customHeight="1">
      <c r="A259" s="182">
        <f t="shared" si="3"/>
        <v>257</v>
      </c>
      <c r="B259" s="171" t="s">
        <v>692</v>
      </c>
      <c r="C259" s="185" t="s">
        <v>379</v>
      </c>
      <c r="D259" s="175" t="s">
        <v>380</v>
      </c>
      <c r="E259" s="172" t="s">
        <v>4</v>
      </c>
      <c r="F259" s="171" t="s">
        <v>8</v>
      </c>
      <c r="G259" s="172" t="s">
        <v>5</v>
      </c>
      <c r="H259" s="171" t="s">
        <v>5</v>
      </c>
      <c r="I259" s="172" t="s">
        <v>81</v>
      </c>
      <c r="J259" s="171" t="s">
        <v>81</v>
      </c>
      <c r="K259" s="173" t="s">
        <v>81</v>
      </c>
      <c r="L259" s="186" t="s">
        <v>141</v>
      </c>
    </row>
    <row r="260" spans="1:12" ht="12" customHeight="1">
      <c r="A260" s="182">
        <f>A259+1</f>
        <v>258</v>
      </c>
      <c r="B260" s="171" t="s">
        <v>693</v>
      </c>
      <c r="C260" s="185" t="s">
        <v>381</v>
      </c>
      <c r="D260" s="175" t="s">
        <v>382</v>
      </c>
      <c r="E260" s="172" t="s">
        <v>4</v>
      </c>
      <c r="F260" s="171" t="s">
        <v>8</v>
      </c>
      <c r="G260" s="172" t="s">
        <v>5</v>
      </c>
      <c r="H260" s="171" t="s">
        <v>5</v>
      </c>
      <c r="I260" s="172" t="s">
        <v>81</v>
      </c>
      <c r="J260" s="171" t="s">
        <v>81</v>
      </c>
      <c r="K260" s="173" t="s">
        <v>81</v>
      </c>
      <c r="L260" s="186" t="s">
        <v>141</v>
      </c>
    </row>
    <row r="261" spans="1:12" ht="12" customHeight="1">
      <c r="A261" s="182">
        <f t="shared" si="3"/>
        <v>259</v>
      </c>
      <c r="B261" s="171" t="s">
        <v>694</v>
      </c>
      <c r="C261" s="185" t="s">
        <v>951</v>
      </c>
      <c r="D261" s="175" t="s">
        <v>450</v>
      </c>
      <c r="E261" s="172" t="s">
        <v>6</v>
      </c>
      <c r="F261" s="171" t="s">
        <v>8</v>
      </c>
      <c r="G261" s="172" t="s">
        <v>5</v>
      </c>
      <c r="H261" s="171" t="s">
        <v>5</v>
      </c>
      <c r="I261" s="172" t="s">
        <v>81</v>
      </c>
      <c r="J261" s="171" t="s">
        <v>81</v>
      </c>
      <c r="K261" s="173" t="s">
        <v>81</v>
      </c>
      <c r="L261" s="186" t="s">
        <v>141</v>
      </c>
    </row>
    <row r="262" spans="1:12" ht="12" customHeight="1">
      <c r="A262" s="182">
        <f aca="true" t="shared" si="4" ref="A262:A279">A261+1</f>
        <v>260</v>
      </c>
      <c r="B262" s="171" t="s">
        <v>695</v>
      </c>
      <c r="C262" s="185" t="s">
        <v>451</v>
      </c>
      <c r="D262" s="172" t="s">
        <v>452</v>
      </c>
      <c r="E262" s="172" t="s">
        <v>6</v>
      </c>
      <c r="F262" s="171" t="s">
        <v>8</v>
      </c>
      <c r="G262" s="172" t="s">
        <v>5</v>
      </c>
      <c r="H262" s="171" t="s">
        <v>5</v>
      </c>
      <c r="I262" s="172" t="s">
        <v>81</v>
      </c>
      <c r="J262" s="171" t="s">
        <v>81</v>
      </c>
      <c r="K262" s="173" t="s">
        <v>81</v>
      </c>
      <c r="L262" s="186" t="s">
        <v>141</v>
      </c>
    </row>
    <row r="263" spans="1:12" ht="12" customHeight="1">
      <c r="A263" s="182">
        <f t="shared" si="4"/>
        <v>261</v>
      </c>
      <c r="B263" s="171" t="s">
        <v>696</v>
      </c>
      <c r="C263" s="185" t="s">
        <v>453</v>
      </c>
      <c r="D263" s="175" t="s">
        <v>697</v>
      </c>
      <c r="E263" s="172" t="s">
        <v>6</v>
      </c>
      <c r="F263" s="171" t="s">
        <v>8</v>
      </c>
      <c r="G263" s="172" t="s">
        <v>5</v>
      </c>
      <c r="H263" s="171" t="s">
        <v>5</v>
      </c>
      <c r="I263" s="172" t="s">
        <v>81</v>
      </c>
      <c r="J263" s="171" t="s">
        <v>81</v>
      </c>
      <c r="K263" s="173" t="s">
        <v>81</v>
      </c>
      <c r="L263" s="186" t="s">
        <v>141</v>
      </c>
    </row>
    <row r="264" spans="1:12" ht="12" customHeight="1">
      <c r="A264" s="182">
        <f t="shared" si="4"/>
        <v>262</v>
      </c>
      <c r="B264" s="171" t="s">
        <v>698</v>
      </c>
      <c r="C264" s="185" t="s">
        <v>454</v>
      </c>
      <c r="D264" s="175" t="s">
        <v>455</v>
      </c>
      <c r="E264" s="172" t="s">
        <v>6</v>
      </c>
      <c r="F264" s="171" t="s">
        <v>8</v>
      </c>
      <c r="G264" s="172" t="s">
        <v>5</v>
      </c>
      <c r="H264" s="171" t="s">
        <v>5</v>
      </c>
      <c r="I264" s="172" t="s">
        <v>81</v>
      </c>
      <c r="J264" s="171" t="s">
        <v>81</v>
      </c>
      <c r="K264" s="173" t="s">
        <v>81</v>
      </c>
      <c r="L264" s="186" t="s">
        <v>141</v>
      </c>
    </row>
    <row r="265" spans="1:12" ht="12" customHeight="1">
      <c r="A265" s="182">
        <f t="shared" si="4"/>
        <v>263</v>
      </c>
      <c r="B265" s="171" t="s">
        <v>699</v>
      </c>
      <c r="C265" s="185" t="s">
        <v>456</v>
      </c>
      <c r="D265" s="175" t="s">
        <v>700</v>
      </c>
      <c r="E265" s="172" t="s">
        <v>6</v>
      </c>
      <c r="F265" s="171" t="s">
        <v>8</v>
      </c>
      <c r="G265" s="172" t="s">
        <v>5</v>
      </c>
      <c r="H265" s="171" t="s">
        <v>5</v>
      </c>
      <c r="I265" s="172" t="s">
        <v>81</v>
      </c>
      <c r="J265" s="171" t="s">
        <v>81</v>
      </c>
      <c r="K265" s="173" t="s">
        <v>81</v>
      </c>
      <c r="L265" s="186" t="s">
        <v>141</v>
      </c>
    </row>
    <row r="266" spans="1:12" ht="12" customHeight="1">
      <c r="A266" s="182">
        <f t="shared" si="4"/>
        <v>264</v>
      </c>
      <c r="B266" s="171" t="s">
        <v>952</v>
      </c>
      <c r="C266" s="185" t="s">
        <v>953</v>
      </c>
      <c r="D266" s="175" t="s">
        <v>954</v>
      </c>
      <c r="E266" s="172" t="s">
        <v>4</v>
      </c>
      <c r="F266" s="171" t="s">
        <v>8</v>
      </c>
      <c r="G266" s="172" t="s">
        <v>81</v>
      </c>
      <c r="H266" s="171" t="s">
        <v>5</v>
      </c>
      <c r="I266" s="172" t="s">
        <v>81</v>
      </c>
      <c r="J266" s="171" t="s">
        <v>81</v>
      </c>
      <c r="K266" s="173" t="s">
        <v>81</v>
      </c>
      <c r="L266" s="186" t="s">
        <v>141</v>
      </c>
    </row>
    <row r="267" spans="1:12" ht="12" customHeight="1">
      <c r="A267" s="182">
        <f t="shared" si="4"/>
        <v>265</v>
      </c>
      <c r="B267" s="171" t="s">
        <v>955</v>
      </c>
      <c r="C267" s="185" t="s">
        <v>956</v>
      </c>
      <c r="D267" s="175" t="s">
        <v>957</v>
      </c>
      <c r="E267" s="172" t="s">
        <v>6</v>
      </c>
      <c r="F267" s="171" t="s">
        <v>8</v>
      </c>
      <c r="G267" s="172" t="s">
        <v>81</v>
      </c>
      <c r="H267" s="171" t="s">
        <v>5</v>
      </c>
      <c r="I267" s="172" t="s">
        <v>81</v>
      </c>
      <c r="J267" s="171" t="s">
        <v>81</v>
      </c>
      <c r="K267" s="173" t="s">
        <v>81</v>
      </c>
      <c r="L267" s="186" t="s">
        <v>141</v>
      </c>
    </row>
    <row r="268" spans="1:12" ht="12" customHeight="1">
      <c r="A268" s="182">
        <f t="shared" si="4"/>
        <v>266</v>
      </c>
      <c r="B268" s="171" t="s">
        <v>958</v>
      </c>
      <c r="C268" s="185" t="s">
        <v>959</v>
      </c>
      <c r="D268" s="175" t="s">
        <v>960</v>
      </c>
      <c r="E268" s="172" t="s">
        <v>6</v>
      </c>
      <c r="F268" s="171" t="s">
        <v>8</v>
      </c>
      <c r="G268" s="172" t="s">
        <v>81</v>
      </c>
      <c r="H268" s="171" t="s">
        <v>5</v>
      </c>
      <c r="I268" s="172" t="s">
        <v>81</v>
      </c>
      <c r="J268" s="171" t="s">
        <v>81</v>
      </c>
      <c r="K268" s="173" t="s">
        <v>81</v>
      </c>
      <c r="L268" s="186" t="s">
        <v>141</v>
      </c>
    </row>
    <row r="269" spans="1:12" ht="12" customHeight="1">
      <c r="A269" s="182">
        <f t="shared" si="4"/>
        <v>267</v>
      </c>
      <c r="B269" s="171" t="s">
        <v>961</v>
      </c>
      <c r="C269" s="185" t="s">
        <v>962</v>
      </c>
      <c r="D269" s="172" t="s">
        <v>963</v>
      </c>
      <c r="E269" s="172" t="s">
        <v>4</v>
      </c>
      <c r="F269" s="171" t="s">
        <v>8</v>
      </c>
      <c r="G269" s="172" t="s">
        <v>81</v>
      </c>
      <c r="H269" s="171" t="s">
        <v>5</v>
      </c>
      <c r="I269" s="172" t="s">
        <v>81</v>
      </c>
      <c r="J269" s="171" t="s">
        <v>81</v>
      </c>
      <c r="K269" s="173" t="s">
        <v>81</v>
      </c>
      <c r="L269" s="186" t="s">
        <v>141</v>
      </c>
    </row>
    <row r="270" spans="1:12" ht="12" customHeight="1">
      <c r="A270" s="182">
        <f t="shared" si="4"/>
        <v>268</v>
      </c>
      <c r="B270" s="171" t="s">
        <v>964</v>
      </c>
      <c r="C270" s="185" t="s">
        <v>965</v>
      </c>
      <c r="D270" s="175" t="s">
        <v>966</v>
      </c>
      <c r="E270" s="172" t="s">
        <v>4</v>
      </c>
      <c r="F270" s="171" t="s">
        <v>8</v>
      </c>
      <c r="G270" s="172" t="s">
        <v>81</v>
      </c>
      <c r="H270" s="171" t="s">
        <v>5</v>
      </c>
      <c r="I270" s="172" t="s">
        <v>81</v>
      </c>
      <c r="J270" s="171" t="s">
        <v>81</v>
      </c>
      <c r="K270" s="173" t="s">
        <v>81</v>
      </c>
      <c r="L270" s="186" t="s">
        <v>141</v>
      </c>
    </row>
    <row r="271" spans="1:12" ht="12" customHeight="1">
      <c r="A271" s="182">
        <f t="shared" si="4"/>
        <v>269</v>
      </c>
      <c r="B271" s="171" t="s">
        <v>967</v>
      </c>
      <c r="C271" s="185" t="s">
        <v>968</v>
      </c>
      <c r="D271" s="175" t="s">
        <v>969</v>
      </c>
      <c r="E271" s="172" t="s">
        <v>4</v>
      </c>
      <c r="F271" s="171" t="s">
        <v>8</v>
      </c>
      <c r="G271" s="172" t="s">
        <v>81</v>
      </c>
      <c r="H271" s="171" t="s">
        <v>5</v>
      </c>
      <c r="I271" s="172" t="s">
        <v>81</v>
      </c>
      <c r="J271" s="171" t="s">
        <v>81</v>
      </c>
      <c r="K271" s="173" t="s">
        <v>81</v>
      </c>
      <c r="L271" s="186" t="s">
        <v>141</v>
      </c>
    </row>
    <row r="272" spans="1:12" ht="12" customHeight="1">
      <c r="A272" s="182">
        <f t="shared" si="4"/>
        <v>270</v>
      </c>
      <c r="B272" s="171" t="s">
        <v>970</v>
      </c>
      <c r="C272" s="185" t="s">
        <v>971</v>
      </c>
      <c r="D272" s="175" t="s">
        <v>972</v>
      </c>
      <c r="E272" s="172" t="s">
        <v>4</v>
      </c>
      <c r="F272" s="171" t="s">
        <v>8</v>
      </c>
      <c r="G272" s="172" t="s">
        <v>81</v>
      </c>
      <c r="H272" s="171" t="s">
        <v>5</v>
      </c>
      <c r="I272" s="172" t="s">
        <v>81</v>
      </c>
      <c r="J272" s="171" t="s">
        <v>81</v>
      </c>
      <c r="K272" s="173" t="s">
        <v>81</v>
      </c>
      <c r="L272" s="186" t="s">
        <v>141</v>
      </c>
    </row>
    <row r="273" spans="1:12" ht="12" customHeight="1">
      <c r="A273" s="182">
        <f t="shared" si="4"/>
        <v>271</v>
      </c>
      <c r="B273" s="171" t="s">
        <v>701</v>
      </c>
      <c r="C273" s="185" t="s">
        <v>383</v>
      </c>
      <c r="D273" s="175" t="s">
        <v>384</v>
      </c>
      <c r="E273" s="172" t="s">
        <v>4</v>
      </c>
      <c r="F273" s="171" t="s">
        <v>8</v>
      </c>
      <c r="G273" s="172" t="s">
        <v>81</v>
      </c>
      <c r="H273" s="171" t="s">
        <v>81</v>
      </c>
      <c r="I273" s="172" t="s">
        <v>5</v>
      </c>
      <c r="J273" s="171" t="s">
        <v>81</v>
      </c>
      <c r="K273" s="173">
        <v>1</v>
      </c>
      <c r="L273" s="186" t="s">
        <v>461</v>
      </c>
    </row>
    <row r="274" spans="1:12" ht="12" customHeight="1">
      <c r="A274" s="182">
        <f t="shared" si="4"/>
        <v>272</v>
      </c>
      <c r="B274" s="171" t="s">
        <v>702</v>
      </c>
      <c r="C274" s="185" t="s">
        <v>703</v>
      </c>
      <c r="D274" s="175" t="s">
        <v>704</v>
      </c>
      <c r="E274" s="172" t="s">
        <v>4</v>
      </c>
      <c r="F274" s="171" t="s">
        <v>3</v>
      </c>
      <c r="G274" s="172" t="s">
        <v>81</v>
      </c>
      <c r="H274" s="171" t="s">
        <v>81</v>
      </c>
      <c r="I274" s="172" t="s">
        <v>5</v>
      </c>
      <c r="J274" s="171" t="s">
        <v>81</v>
      </c>
      <c r="K274" s="173" t="s">
        <v>81</v>
      </c>
      <c r="L274" s="186" t="s">
        <v>461</v>
      </c>
    </row>
    <row r="275" spans="1:12" ht="12" customHeight="1">
      <c r="A275" s="182">
        <f t="shared" si="4"/>
        <v>273</v>
      </c>
      <c r="B275" s="171" t="s">
        <v>705</v>
      </c>
      <c r="C275" s="185" t="s">
        <v>706</v>
      </c>
      <c r="D275" s="175" t="s">
        <v>707</v>
      </c>
      <c r="E275" s="172" t="s">
        <v>4</v>
      </c>
      <c r="F275" s="171" t="s">
        <v>3</v>
      </c>
      <c r="G275" s="172" t="s">
        <v>81</v>
      </c>
      <c r="H275" s="171" t="s">
        <v>81</v>
      </c>
      <c r="I275" s="172" t="s">
        <v>5</v>
      </c>
      <c r="J275" s="171" t="s">
        <v>81</v>
      </c>
      <c r="K275" s="173" t="s">
        <v>81</v>
      </c>
      <c r="L275" s="186" t="s">
        <v>461</v>
      </c>
    </row>
    <row r="276" spans="1:12" ht="12" customHeight="1">
      <c r="A276" s="182">
        <f t="shared" si="4"/>
        <v>274</v>
      </c>
      <c r="B276" s="171" t="s">
        <v>708</v>
      </c>
      <c r="C276" s="185" t="s">
        <v>709</v>
      </c>
      <c r="D276" s="175" t="s">
        <v>710</v>
      </c>
      <c r="E276" s="172" t="s">
        <v>4</v>
      </c>
      <c r="F276" s="171" t="s">
        <v>3</v>
      </c>
      <c r="G276" s="172" t="s">
        <v>81</v>
      </c>
      <c r="H276" s="171" t="s">
        <v>81</v>
      </c>
      <c r="I276" s="172" t="s">
        <v>81</v>
      </c>
      <c r="J276" s="171" t="s">
        <v>5</v>
      </c>
      <c r="K276" s="173" t="s">
        <v>81</v>
      </c>
      <c r="L276" s="186" t="s">
        <v>461</v>
      </c>
    </row>
    <row r="277" spans="1:12" ht="12" customHeight="1">
      <c r="A277" s="182">
        <f t="shared" si="4"/>
        <v>275</v>
      </c>
      <c r="B277" s="171" t="s">
        <v>973</v>
      </c>
      <c r="C277" s="185" t="s">
        <v>974</v>
      </c>
      <c r="D277" s="175" t="s">
        <v>975</v>
      </c>
      <c r="E277" s="172" t="s">
        <v>6</v>
      </c>
      <c r="F277" s="171" t="s">
        <v>8</v>
      </c>
      <c r="G277" s="172" t="s">
        <v>81</v>
      </c>
      <c r="H277" s="171" t="s">
        <v>81</v>
      </c>
      <c r="I277" s="172" t="s">
        <v>5</v>
      </c>
      <c r="J277" s="171" t="s">
        <v>81</v>
      </c>
      <c r="K277" s="173" t="s">
        <v>81</v>
      </c>
      <c r="L277" s="186" t="s">
        <v>461</v>
      </c>
    </row>
    <row r="278" spans="1:12" ht="12" customHeight="1">
      <c r="A278" s="182">
        <f t="shared" si="4"/>
        <v>276</v>
      </c>
      <c r="B278" s="171" t="s">
        <v>976</v>
      </c>
      <c r="C278" s="185" t="s">
        <v>977</v>
      </c>
      <c r="D278" s="175" t="s">
        <v>978</v>
      </c>
      <c r="E278" s="172" t="s">
        <v>4</v>
      </c>
      <c r="F278" s="171" t="s">
        <v>3</v>
      </c>
      <c r="G278" s="172" t="s">
        <v>81</v>
      </c>
      <c r="H278" s="171" t="s">
        <v>81</v>
      </c>
      <c r="I278" s="172" t="s">
        <v>5</v>
      </c>
      <c r="J278" s="171" t="s">
        <v>81</v>
      </c>
      <c r="K278" s="173" t="s">
        <v>81</v>
      </c>
      <c r="L278" s="186" t="s">
        <v>461</v>
      </c>
    </row>
    <row r="279" spans="1:12" ht="12" customHeight="1">
      <c r="A279" s="182">
        <f t="shared" si="4"/>
        <v>277</v>
      </c>
      <c r="B279" s="171" t="s">
        <v>711</v>
      </c>
      <c r="C279" s="185" t="s">
        <v>712</v>
      </c>
      <c r="D279" s="175" t="s">
        <v>713</v>
      </c>
      <c r="E279" s="172" t="s">
        <v>4</v>
      </c>
      <c r="F279" s="171" t="s">
        <v>3</v>
      </c>
      <c r="G279" s="172" t="s">
        <v>81</v>
      </c>
      <c r="H279" s="171" t="s">
        <v>81</v>
      </c>
      <c r="I279" s="172" t="s">
        <v>5</v>
      </c>
      <c r="J279" s="171" t="s">
        <v>81</v>
      </c>
      <c r="K279" s="173" t="s">
        <v>81</v>
      </c>
      <c r="L279" s="186" t="s">
        <v>461</v>
      </c>
    </row>
    <row r="280" spans="1:12" ht="12" customHeight="1">
      <c r="A280" s="170"/>
      <c r="B280" s="171"/>
      <c r="C280" s="185"/>
      <c r="D280" s="175"/>
      <c r="E280" s="172"/>
      <c r="F280" s="171"/>
      <c r="G280" s="172"/>
      <c r="H280" s="171"/>
      <c r="I280" s="172"/>
      <c r="J280" s="171"/>
      <c r="K280" s="173"/>
      <c r="L280" s="186"/>
    </row>
    <row r="281" spans="1:12" ht="12" customHeight="1">
      <c r="A281" s="170"/>
      <c r="B281" s="171"/>
      <c r="C281" s="185"/>
      <c r="D281" s="175"/>
      <c r="E281" s="172"/>
      <c r="F281" s="171"/>
      <c r="G281" s="172"/>
      <c r="H281" s="171"/>
      <c r="I281" s="172"/>
      <c r="J281" s="171"/>
      <c r="K281" s="173"/>
      <c r="L281" s="186"/>
    </row>
    <row r="282" spans="1:12" ht="12" customHeight="1">
      <c r="A282" s="170"/>
      <c r="B282" s="171"/>
      <c r="C282" s="185"/>
      <c r="D282" s="175"/>
      <c r="E282" s="172"/>
      <c r="F282" s="171"/>
      <c r="G282" s="172"/>
      <c r="H282" s="171"/>
      <c r="I282" s="172"/>
      <c r="J282" s="171"/>
      <c r="K282" s="173"/>
      <c r="L282" s="186"/>
    </row>
    <row r="283" spans="1:12" ht="12" customHeight="1">
      <c r="A283" s="170"/>
      <c r="B283" s="171"/>
      <c r="C283" s="185"/>
      <c r="D283" s="175"/>
      <c r="E283" s="172"/>
      <c r="F283" s="171"/>
      <c r="G283" s="172"/>
      <c r="H283" s="171"/>
      <c r="I283" s="172"/>
      <c r="J283" s="171"/>
      <c r="K283" s="173"/>
      <c r="L283" s="186"/>
    </row>
    <row r="284" spans="1:12" ht="12" customHeight="1">
      <c r="A284" s="170"/>
      <c r="B284" s="171"/>
      <c r="C284" s="185"/>
      <c r="D284" s="175"/>
      <c r="E284" s="172"/>
      <c r="F284" s="171"/>
      <c r="G284" s="172"/>
      <c r="H284" s="171"/>
      <c r="I284" s="172"/>
      <c r="J284" s="171"/>
      <c r="K284" s="173"/>
      <c r="L284" s="186"/>
    </row>
    <row r="285" spans="1:12" ht="12" customHeight="1">
      <c r="A285" s="170"/>
      <c r="B285" s="171"/>
      <c r="C285" s="185"/>
      <c r="D285" s="175"/>
      <c r="E285" s="172"/>
      <c r="F285" s="171"/>
      <c r="G285" s="172"/>
      <c r="H285" s="171"/>
      <c r="I285" s="172"/>
      <c r="J285" s="171"/>
      <c r="K285" s="173"/>
      <c r="L285" s="186"/>
    </row>
    <row r="286" spans="1:12" ht="12" customHeight="1">
      <c r="A286" s="170"/>
      <c r="B286" s="171"/>
      <c r="C286" s="185"/>
      <c r="D286" s="175"/>
      <c r="E286" s="172"/>
      <c r="F286" s="171"/>
      <c r="G286" s="172"/>
      <c r="H286" s="171"/>
      <c r="I286" s="172"/>
      <c r="J286" s="171"/>
      <c r="K286" s="173"/>
      <c r="L286" s="186"/>
    </row>
    <row r="287" spans="1:12" ht="12" customHeight="1">
      <c r="A287" s="170"/>
      <c r="B287" s="171"/>
      <c r="C287" s="185"/>
      <c r="D287" s="175"/>
      <c r="E287" s="172"/>
      <c r="F287" s="171"/>
      <c r="G287" s="172"/>
      <c r="H287" s="171"/>
      <c r="I287" s="172"/>
      <c r="J287" s="171"/>
      <c r="K287" s="173"/>
      <c r="L287" s="186"/>
    </row>
    <row r="288" spans="1:12" ht="12" customHeight="1">
      <c r="A288" s="170"/>
      <c r="B288" s="171"/>
      <c r="C288" s="185"/>
      <c r="D288" s="175"/>
      <c r="E288" s="172"/>
      <c r="F288" s="171"/>
      <c r="G288" s="172"/>
      <c r="H288" s="171"/>
      <c r="I288" s="172"/>
      <c r="J288" s="171"/>
      <c r="K288" s="173"/>
      <c r="L288" s="186"/>
    </row>
    <row r="289" spans="1:12" ht="12" customHeight="1">
      <c r="A289" s="170"/>
      <c r="B289" s="171"/>
      <c r="C289" s="185"/>
      <c r="D289" s="175"/>
      <c r="E289" s="172"/>
      <c r="F289" s="171"/>
      <c r="G289" s="172"/>
      <c r="H289" s="171"/>
      <c r="I289" s="172"/>
      <c r="J289" s="171"/>
      <c r="K289" s="173"/>
      <c r="L289" s="186"/>
    </row>
    <row r="290" spans="1:12" ht="12" customHeight="1">
      <c r="A290" s="170"/>
      <c r="B290" s="171"/>
      <c r="C290" s="172"/>
      <c r="D290" s="183"/>
      <c r="E290" s="172"/>
      <c r="F290" s="171"/>
      <c r="G290" s="171"/>
      <c r="H290" s="171"/>
      <c r="I290" s="172"/>
      <c r="J290" s="171"/>
      <c r="K290" s="173"/>
      <c r="L290" s="184"/>
    </row>
    <row r="291" spans="1:12" ht="12" customHeight="1">
      <c r="A291" s="170"/>
      <c r="B291" s="171"/>
      <c r="C291" s="172"/>
      <c r="D291" s="183"/>
      <c r="E291" s="172"/>
      <c r="F291" s="171"/>
      <c r="G291" s="171"/>
      <c r="H291" s="171"/>
      <c r="I291" s="171"/>
      <c r="J291" s="171"/>
      <c r="K291" s="173"/>
      <c r="L291" s="184"/>
    </row>
    <row r="292" spans="1:12" ht="12" customHeight="1">
      <c r="A292" s="170"/>
      <c r="B292" s="171"/>
      <c r="C292" s="172"/>
      <c r="D292" s="183"/>
      <c r="E292" s="172"/>
      <c r="F292" s="171"/>
      <c r="G292" s="171"/>
      <c r="H292" s="171"/>
      <c r="I292" s="171"/>
      <c r="J292" s="171"/>
      <c r="K292" s="173"/>
      <c r="L292" s="184"/>
    </row>
    <row r="293" spans="1:12" ht="12" customHeight="1">
      <c r="A293" s="170"/>
      <c r="B293" s="171"/>
      <c r="C293" s="172"/>
      <c r="D293" s="183"/>
      <c r="E293" s="172"/>
      <c r="F293" s="171"/>
      <c r="G293" s="171"/>
      <c r="H293" s="171"/>
      <c r="I293" s="171"/>
      <c r="J293" s="171"/>
      <c r="K293" s="173"/>
      <c r="L293" s="184"/>
    </row>
    <row r="294" spans="1:12" ht="12" customHeight="1">
      <c r="A294" s="170"/>
      <c r="B294" s="171"/>
      <c r="C294" s="172"/>
      <c r="D294" s="183"/>
      <c r="E294" s="172"/>
      <c r="F294" s="171"/>
      <c r="G294" s="171"/>
      <c r="H294" s="171"/>
      <c r="I294" s="171"/>
      <c r="J294" s="171"/>
      <c r="K294" s="173"/>
      <c r="L294" s="184"/>
    </row>
    <row r="295" spans="1:12" ht="12" customHeight="1">
      <c r="A295" s="170"/>
      <c r="B295" s="171"/>
      <c r="C295" s="172"/>
      <c r="D295" s="183"/>
      <c r="E295" s="172"/>
      <c r="F295" s="171"/>
      <c r="G295" s="171"/>
      <c r="H295" s="171"/>
      <c r="I295" s="171"/>
      <c r="J295" s="171"/>
      <c r="K295" s="173"/>
      <c r="L295" s="184"/>
    </row>
    <row r="296" spans="1:12" ht="12" customHeight="1">
      <c r="A296" s="170"/>
      <c r="B296" s="171"/>
      <c r="C296" s="172"/>
      <c r="D296" s="183"/>
      <c r="E296" s="172"/>
      <c r="F296" s="171"/>
      <c r="G296" s="171"/>
      <c r="H296" s="171"/>
      <c r="I296" s="171"/>
      <c r="J296" s="171"/>
      <c r="K296" s="173"/>
      <c r="L296" s="184"/>
    </row>
    <row r="297" spans="1:12" ht="12" customHeight="1">
      <c r="A297" s="170"/>
      <c r="B297" s="171"/>
      <c r="C297" s="172"/>
      <c r="D297" s="183"/>
      <c r="E297" s="172"/>
      <c r="F297" s="171"/>
      <c r="G297" s="171"/>
      <c r="H297" s="171"/>
      <c r="I297" s="171"/>
      <c r="J297" s="171"/>
      <c r="K297" s="173"/>
      <c r="L297" s="184"/>
    </row>
    <row r="298" spans="1:12" ht="12" customHeight="1">
      <c r="A298" s="170"/>
      <c r="B298" s="171"/>
      <c r="C298" s="172"/>
      <c r="D298" s="183"/>
      <c r="E298" s="172"/>
      <c r="F298" s="171"/>
      <c r="G298" s="171"/>
      <c r="H298" s="171"/>
      <c r="I298" s="171"/>
      <c r="J298" s="171"/>
      <c r="K298" s="173"/>
      <c r="L298" s="184"/>
    </row>
    <row r="299" spans="1:12" ht="12" customHeight="1">
      <c r="A299" s="170"/>
      <c r="B299" s="171"/>
      <c r="C299" s="172"/>
      <c r="D299" s="183"/>
      <c r="E299" s="172"/>
      <c r="F299" s="171"/>
      <c r="G299" s="171"/>
      <c r="H299" s="171"/>
      <c r="I299" s="171"/>
      <c r="J299" s="171"/>
      <c r="K299" s="173"/>
      <c r="L299" s="184"/>
    </row>
    <row r="300" spans="1:12" ht="12" customHeight="1">
      <c r="A300" s="170"/>
      <c r="B300" s="171"/>
      <c r="C300" s="172"/>
      <c r="D300" s="183"/>
      <c r="E300" s="172"/>
      <c r="F300" s="171"/>
      <c r="G300" s="171"/>
      <c r="H300" s="171"/>
      <c r="I300" s="171"/>
      <c r="J300" s="171"/>
      <c r="K300" s="173"/>
      <c r="L300" s="184"/>
    </row>
    <row r="301" spans="1:12" ht="12" customHeight="1">
      <c r="A301" s="170"/>
      <c r="B301" s="171"/>
      <c r="C301" s="172"/>
      <c r="D301" s="183"/>
      <c r="E301" s="172"/>
      <c r="F301" s="171"/>
      <c r="G301" s="171"/>
      <c r="H301" s="171"/>
      <c r="I301" s="171"/>
      <c r="J301" s="171"/>
      <c r="K301" s="173"/>
      <c r="L301" s="184"/>
    </row>
    <row r="302" spans="1:12" ht="12" customHeight="1">
      <c r="A302" s="170"/>
      <c r="B302" s="171"/>
      <c r="C302" s="172"/>
      <c r="D302" s="175"/>
      <c r="E302" s="171"/>
      <c r="F302" s="171"/>
      <c r="G302" s="171"/>
      <c r="H302" s="171"/>
      <c r="I302" s="171"/>
      <c r="J302" s="171"/>
      <c r="K302" s="173"/>
      <c r="L302" s="184"/>
    </row>
    <row r="303" spans="1:12" ht="12" customHeight="1">
      <c r="A303" s="170"/>
      <c r="B303" s="171"/>
      <c r="C303" s="172"/>
      <c r="D303" s="175"/>
      <c r="E303" s="171"/>
      <c r="F303" s="171"/>
      <c r="G303" s="171"/>
      <c r="H303" s="171"/>
      <c r="I303" s="171"/>
      <c r="J303" s="171"/>
      <c r="K303" s="173"/>
      <c r="L303" s="184"/>
    </row>
    <row r="304" spans="1:12" ht="12" customHeight="1">
      <c r="A304" s="170"/>
      <c r="B304" s="171"/>
      <c r="C304" s="185"/>
      <c r="D304" s="175"/>
      <c r="E304" s="172"/>
      <c r="F304" s="171"/>
      <c r="G304" s="172"/>
      <c r="H304" s="171"/>
      <c r="I304" s="172"/>
      <c r="J304" s="171"/>
      <c r="K304" s="173"/>
      <c r="L304" s="184"/>
    </row>
    <row r="305" spans="1:12" ht="12" customHeight="1">
      <c r="A305" s="170"/>
      <c r="B305" s="171"/>
      <c r="C305" s="185"/>
      <c r="D305" s="175"/>
      <c r="E305" s="172"/>
      <c r="F305" s="171"/>
      <c r="G305" s="172"/>
      <c r="H305" s="171"/>
      <c r="I305" s="172"/>
      <c r="J305" s="171"/>
      <c r="K305" s="173"/>
      <c r="L305" s="184"/>
    </row>
    <row r="306" spans="1:12" ht="12" customHeight="1">
      <c r="A306" s="170"/>
      <c r="B306" s="171"/>
      <c r="C306" s="172"/>
      <c r="D306" s="183"/>
      <c r="E306" s="172"/>
      <c r="F306" s="171"/>
      <c r="G306" s="171"/>
      <c r="H306" s="171"/>
      <c r="I306" s="171"/>
      <c r="J306" s="171"/>
      <c r="K306" s="173"/>
      <c r="L306" s="184"/>
    </row>
    <row r="307" spans="1:12" ht="12" customHeight="1">
      <c r="A307" s="170"/>
      <c r="B307" s="171"/>
      <c r="C307" s="172"/>
      <c r="D307" s="183"/>
      <c r="E307" s="172"/>
      <c r="F307" s="171"/>
      <c r="G307" s="171"/>
      <c r="H307" s="171"/>
      <c r="I307" s="171"/>
      <c r="J307" s="171"/>
      <c r="K307" s="173"/>
      <c r="L307" s="184"/>
    </row>
    <row r="308" spans="1:12" ht="12" customHeight="1">
      <c r="A308" s="170"/>
      <c r="B308" s="171"/>
      <c r="C308" s="172"/>
      <c r="D308" s="183"/>
      <c r="E308" s="172"/>
      <c r="F308" s="171"/>
      <c r="G308" s="171"/>
      <c r="H308" s="171"/>
      <c r="I308" s="171"/>
      <c r="J308" s="171"/>
      <c r="K308" s="173"/>
      <c r="L308" s="186"/>
    </row>
    <row r="309" spans="1:12" ht="12" customHeight="1">
      <c r="A309" s="170"/>
      <c r="B309" s="171"/>
      <c r="C309" s="172"/>
      <c r="D309" s="183"/>
      <c r="E309" s="172"/>
      <c r="F309" s="171"/>
      <c r="G309" s="171"/>
      <c r="H309" s="171"/>
      <c r="I309" s="171"/>
      <c r="J309" s="171"/>
      <c r="K309" s="173"/>
      <c r="L309" s="186"/>
    </row>
    <row r="310" spans="1:12" ht="12" customHeight="1">
      <c r="A310" s="170"/>
      <c r="B310" s="171"/>
      <c r="C310" s="172"/>
      <c r="D310" s="183"/>
      <c r="E310" s="172"/>
      <c r="F310" s="171"/>
      <c r="G310" s="171"/>
      <c r="H310" s="171"/>
      <c r="I310" s="171"/>
      <c r="J310" s="171"/>
      <c r="K310" s="173"/>
      <c r="L310" s="186"/>
    </row>
    <row r="311" spans="1:12" ht="12" customHeight="1">
      <c r="A311" s="170"/>
      <c r="B311" s="171"/>
      <c r="C311" s="172"/>
      <c r="D311" s="183"/>
      <c r="E311" s="172"/>
      <c r="F311" s="171"/>
      <c r="G311" s="171"/>
      <c r="H311" s="171"/>
      <c r="I311" s="171"/>
      <c r="J311" s="171"/>
      <c r="K311" s="173"/>
      <c r="L311" s="186"/>
    </row>
    <row r="312" spans="1:12" ht="12" customHeight="1">
      <c r="A312" s="170"/>
      <c r="B312" s="171"/>
      <c r="C312" s="172"/>
      <c r="D312" s="183"/>
      <c r="E312" s="172"/>
      <c r="F312" s="171"/>
      <c r="G312" s="171"/>
      <c r="H312" s="171"/>
      <c r="I312" s="171"/>
      <c r="J312" s="171"/>
      <c r="K312" s="173"/>
      <c r="L312" s="186"/>
    </row>
    <row r="313" spans="1:12" ht="12" customHeight="1">
      <c r="A313" s="170"/>
      <c r="B313" s="171"/>
      <c r="C313" s="172"/>
      <c r="D313" s="183"/>
      <c r="E313" s="172"/>
      <c r="F313" s="171"/>
      <c r="G313" s="171"/>
      <c r="H313" s="171"/>
      <c r="I313" s="171"/>
      <c r="J313" s="171"/>
      <c r="K313" s="173"/>
      <c r="L313" s="186"/>
    </row>
    <row r="314" spans="1:12" ht="12" customHeight="1">
      <c r="A314" s="170"/>
      <c r="B314" s="171"/>
      <c r="C314" s="172"/>
      <c r="D314" s="183"/>
      <c r="E314" s="172"/>
      <c r="F314" s="171"/>
      <c r="G314" s="171"/>
      <c r="H314" s="171"/>
      <c r="I314" s="171"/>
      <c r="J314" s="171"/>
      <c r="K314" s="173"/>
      <c r="L314" s="184"/>
    </row>
    <row r="315" spans="1:12" ht="12" customHeight="1">
      <c r="A315" s="170"/>
      <c r="B315" s="171"/>
      <c r="C315" s="172"/>
      <c r="D315" s="183"/>
      <c r="E315" s="172"/>
      <c r="F315" s="171"/>
      <c r="G315" s="171"/>
      <c r="H315" s="171"/>
      <c r="I315" s="171"/>
      <c r="J315" s="171"/>
      <c r="K315" s="173"/>
      <c r="L315" s="184"/>
    </row>
    <row r="316" spans="1:12" ht="12" customHeight="1">
      <c r="A316" s="170"/>
      <c r="B316" s="171"/>
      <c r="C316" s="172"/>
      <c r="D316" s="183"/>
      <c r="E316" s="172"/>
      <c r="F316" s="171"/>
      <c r="G316" s="171"/>
      <c r="H316" s="171"/>
      <c r="I316" s="171"/>
      <c r="J316" s="171"/>
      <c r="K316" s="173"/>
      <c r="L316" s="184"/>
    </row>
    <row r="317" spans="1:12" ht="12" customHeight="1">
      <c r="A317" s="170"/>
      <c r="B317" s="171"/>
      <c r="C317" s="172"/>
      <c r="D317" s="183"/>
      <c r="E317" s="172"/>
      <c r="F317" s="171"/>
      <c r="G317" s="171"/>
      <c r="H317" s="171"/>
      <c r="I317" s="171"/>
      <c r="J317" s="171"/>
      <c r="K317" s="173"/>
      <c r="L317" s="184"/>
    </row>
    <row r="318" spans="1:12" ht="12" customHeight="1">
      <c r="A318" s="170"/>
      <c r="B318" s="171"/>
      <c r="C318" s="172"/>
      <c r="D318" s="183"/>
      <c r="E318" s="172"/>
      <c r="F318" s="171"/>
      <c r="G318" s="171"/>
      <c r="H318" s="171"/>
      <c r="I318" s="171"/>
      <c r="J318" s="171"/>
      <c r="K318" s="173"/>
      <c r="L318" s="184"/>
    </row>
    <row r="319" spans="1:12" ht="12" customHeight="1">
      <c r="A319" s="170"/>
      <c r="B319" s="171"/>
      <c r="C319" s="172"/>
      <c r="D319" s="183"/>
      <c r="E319" s="172"/>
      <c r="F319" s="171"/>
      <c r="G319" s="171"/>
      <c r="H319" s="171"/>
      <c r="I319" s="171"/>
      <c r="J319" s="171"/>
      <c r="K319" s="173"/>
      <c r="L319" s="184"/>
    </row>
    <row r="320" spans="1:12" ht="12" customHeight="1">
      <c r="A320" s="170"/>
      <c r="B320" s="171"/>
      <c r="C320" s="172"/>
      <c r="D320" s="183"/>
      <c r="E320" s="172"/>
      <c r="F320" s="171"/>
      <c r="G320" s="171"/>
      <c r="H320" s="171"/>
      <c r="I320" s="171"/>
      <c r="J320" s="171"/>
      <c r="K320" s="173"/>
      <c r="L320" s="184"/>
    </row>
    <row r="321" spans="1:12" ht="12" customHeight="1">
      <c r="A321" s="170"/>
      <c r="B321" s="171"/>
      <c r="C321" s="172"/>
      <c r="D321" s="183"/>
      <c r="E321" s="172"/>
      <c r="F321" s="171"/>
      <c r="G321" s="171"/>
      <c r="H321" s="171"/>
      <c r="I321" s="171"/>
      <c r="J321" s="171"/>
      <c r="K321" s="173"/>
      <c r="L321" s="184"/>
    </row>
    <row r="322" spans="1:12" ht="12" customHeight="1">
      <c r="A322" s="170"/>
      <c r="B322" s="171"/>
      <c r="C322" s="172"/>
      <c r="D322" s="183"/>
      <c r="E322" s="172"/>
      <c r="F322" s="171"/>
      <c r="G322" s="171"/>
      <c r="H322" s="171"/>
      <c r="I322" s="171"/>
      <c r="J322" s="171"/>
      <c r="K322" s="173"/>
      <c r="L322" s="184"/>
    </row>
    <row r="323" spans="1:12" ht="12" customHeight="1">
      <c r="A323" s="170"/>
      <c r="B323" s="171"/>
      <c r="C323" s="172"/>
      <c r="D323" s="183"/>
      <c r="E323" s="172"/>
      <c r="F323" s="171"/>
      <c r="G323" s="171"/>
      <c r="H323" s="171"/>
      <c r="I323" s="171"/>
      <c r="J323" s="171"/>
      <c r="K323" s="173"/>
      <c r="L323" s="184"/>
    </row>
    <row r="324" spans="1:12" ht="12" customHeight="1">
      <c r="A324" s="170"/>
      <c r="B324" s="171"/>
      <c r="C324" s="172"/>
      <c r="D324" s="183"/>
      <c r="E324" s="172"/>
      <c r="F324" s="171"/>
      <c r="G324" s="171"/>
      <c r="H324" s="171"/>
      <c r="I324" s="171"/>
      <c r="J324" s="171"/>
      <c r="K324" s="173"/>
      <c r="L324" s="186"/>
    </row>
    <row r="325" spans="1:12" ht="12" customHeight="1">
      <c r="A325" s="170"/>
      <c r="B325" s="171"/>
      <c r="C325" s="172"/>
      <c r="D325" s="183"/>
      <c r="E325" s="172"/>
      <c r="F325" s="171"/>
      <c r="G325" s="171"/>
      <c r="H325" s="171"/>
      <c r="I325" s="171"/>
      <c r="J325" s="171"/>
      <c r="K325" s="173"/>
      <c r="L325" s="186"/>
    </row>
    <row r="326" spans="1:12" ht="12" customHeight="1">
      <c r="A326" s="170"/>
      <c r="B326" s="171"/>
      <c r="C326" s="172"/>
      <c r="D326" s="183"/>
      <c r="E326" s="172"/>
      <c r="F326" s="171"/>
      <c r="G326" s="171"/>
      <c r="H326" s="171"/>
      <c r="I326" s="171"/>
      <c r="J326" s="171"/>
      <c r="K326" s="173"/>
      <c r="L326" s="186"/>
    </row>
    <row r="327" spans="1:12" ht="12" customHeight="1">
      <c r="A327" s="170"/>
      <c r="B327" s="171"/>
      <c r="C327" s="172"/>
      <c r="D327" s="183"/>
      <c r="E327" s="172"/>
      <c r="F327" s="171"/>
      <c r="G327" s="171"/>
      <c r="H327" s="171"/>
      <c r="I327" s="171"/>
      <c r="J327" s="171"/>
      <c r="K327" s="173"/>
      <c r="L327" s="186"/>
    </row>
    <row r="328" spans="1:12" ht="12" customHeight="1">
      <c r="A328" s="170"/>
      <c r="B328" s="171"/>
      <c r="C328" s="172"/>
      <c r="D328" s="183"/>
      <c r="E328" s="172"/>
      <c r="F328" s="171"/>
      <c r="G328" s="171"/>
      <c r="H328" s="171"/>
      <c r="I328" s="171"/>
      <c r="J328" s="171"/>
      <c r="K328" s="173"/>
      <c r="L328" s="186"/>
    </row>
    <row r="329" spans="1:12" ht="12" customHeight="1">
      <c r="A329" s="170"/>
      <c r="B329" s="171"/>
      <c r="C329" s="172"/>
      <c r="D329" s="183"/>
      <c r="E329" s="172"/>
      <c r="F329" s="171"/>
      <c r="G329" s="171"/>
      <c r="H329" s="171"/>
      <c r="I329" s="171"/>
      <c r="J329" s="171"/>
      <c r="K329" s="173"/>
      <c r="L329" s="186"/>
    </row>
    <row r="330" spans="1:12" ht="12" customHeight="1">
      <c r="A330" s="170"/>
      <c r="B330" s="171"/>
      <c r="C330" s="172"/>
      <c r="D330" s="183"/>
      <c r="E330" s="172"/>
      <c r="F330" s="171"/>
      <c r="G330" s="171"/>
      <c r="H330" s="171"/>
      <c r="I330" s="171"/>
      <c r="J330" s="171"/>
      <c r="K330" s="173"/>
      <c r="L330" s="186"/>
    </row>
    <row r="331" spans="1:12" ht="12" customHeight="1">
      <c r="A331" s="170"/>
      <c r="B331" s="171"/>
      <c r="C331" s="172"/>
      <c r="D331" s="183"/>
      <c r="E331" s="172"/>
      <c r="F331" s="171"/>
      <c r="G331" s="171"/>
      <c r="H331" s="171"/>
      <c r="I331" s="171"/>
      <c r="J331" s="171"/>
      <c r="K331" s="173"/>
      <c r="L331" s="186"/>
    </row>
    <row r="332" spans="1:12" ht="12" customHeight="1">
      <c r="A332" s="170"/>
      <c r="B332" s="171"/>
      <c r="C332" s="172"/>
      <c r="D332" s="183"/>
      <c r="E332" s="172"/>
      <c r="F332" s="171"/>
      <c r="G332" s="171"/>
      <c r="H332" s="171"/>
      <c r="I332" s="171"/>
      <c r="J332" s="171"/>
      <c r="K332" s="173"/>
      <c r="L332" s="186"/>
    </row>
    <row r="333" spans="1:12" ht="12" customHeight="1">
      <c r="A333" s="170"/>
      <c r="B333" s="171"/>
      <c r="C333" s="172"/>
      <c r="D333" s="183"/>
      <c r="E333" s="172"/>
      <c r="F333" s="171"/>
      <c r="G333" s="171"/>
      <c r="H333" s="171"/>
      <c r="I333" s="171"/>
      <c r="J333" s="171"/>
      <c r="K333" s="173"/>
      <c r="L333" s="186"/>
    </row>
    <row r="334" spans="1:12" ht="12" customHeight="1">
      <c r="A334" s="170"/>
      <c r="B334" s="171"/>
      <c r="C334" s="172"/>
      <c r="D334" s="183"/>
      <c r="E334" s="172"/>
      <c r="F334" s="171"/>
      <c r="G334" s="171"/>
      <c r="H334" s="171"/>
      <c r="I334" s="171"/>
      <c r="J334" s="171"/>
      <c r="K334" s="173"/>
      <c r="L334" s="186"/>
    </row>
    <row r="335" spans="1:12" ht="12" customHeight="1">
      <c r="A335" s="170"/>
      <c r="B335" s="171"/>
      <c r="C335" s="172"/>
      <c r="D335" s="183"/>
      <c r="E335" s="172"/>
      <c r="F335" s="171"/>
      <c r="G335" s="171"/>
      <c r="H335" s="171"/>
      <c r="I335" s="171"/>
      <c r="J335" s="171"/>
      <c r="K335" s="173"/>
      <c r="L335" s="186"/>
    </row>
    <row r="336" spans="1:12" ht="12" customHeight="1">
      <c r="A336" s="170"/>
      <c r="B336" s="171"/>
      <c r="C336" s="172"/>
      <c r="D336" s="183"/>
      <c r="E336" s="172"/>
      <c r="F336" s="171"/>
      <c r="G336" s="171"/>
      <c r="H336" s="171"/>
      <c r="I336" s="171"/>
      <c r="J336" s="171"/>
      <c r="K336" s="173"/>
      <c r="L336" s="186"/>
    </row>
    <row r="337" spans="1:12" ht="12" customHeight="1">
      <c r="A337" s="170"/>
      <c r="B337" s="171"/>
      <c r="C337" s="172"/>
      <c r="D337" s="183"/>
      <c r="E337" s="172"/>
      <c r="F337" s="171"/>
      <c r="G337" s="171"/>
      <c r="H337" s="171"/>
      <c r="I337" s="171"/>
      <c r="J337" s="171"/>
      <c r="K337" s="173"/>
      <c r="L337" s="186"/>
    </row>
    <row r="338" spans="1:12" ht="12" customHeight="1">
      <c r="A338" s="170"/>
      <c r="B338" s="171"/>
      <c r="C338" s="172"/>
      <c r="D338" s="183"/>
      <c r="E338" s="172"/>
      <c r="F338" s="171"/>
      <c r="G338" s="171"/>
      <c r="H338" s="171"/>
      <c r="I338" s="171"/>
      <c r="J338" s="171"/>
      <c r="K338" s="173"/>
      <c r="L338" s="186"/>
    </row>
    <row r="339" spans="1:12" ht="12" customHeight="1">
      <c r="A339" s="170"/>
      <c r="B339" s="171"/>
      <c r="C339" s="172"/>
      <c r="D339" s="183"/>
      <c r="E339" s="172"/>
      <c r="F339" s="171"/>
      <c r="G339" s="171"/>
      <c r="H339" s="171"/>
      <c r="I339" s="171"/>
      <c r="J339" s="171"/>
      <c r="K339" s="173"/>
      <c r="L339" s="186"/>
    </row>
    <row r="340" spans="1:12" ht="12" customHeight="1">
      <c r="A340" s="170"/>
      <c r="B340" s="171"/>
      <c r="C340" s="172"/>
      <c r="D340" s="183"/>
      <c r="E340" s="172"/>
      <c r="F340" s="171"/>
      <c r="G340" s="171"/>
      <c r="H340" s="171"/>
      <c r="I340" s="171"/>
      <c r="J340" s="171"/>
      <c r="K340" s="173"/>
      <c r="L340" s="186"/>
    </row>
    <row r="341" spans="1:12" ht="12" customHeight="1">
      <c r="A341" s="170"/>
      <c r="B341" s="171"/>
      <c r="C341" s="172"/>
      <c r="D341" s="183"/>
      <c r="E341" s="172"/>
      <c r="F341" s="171"/>
      <c r="G341" s="171"/>
      <c r="H341" s="171"/>
      <c r="I341" s="171"/>
      <c r="J341" s="171"/>
      <c r="K341" s="173"/>
      <c r="L341" s="186"/>
    </row>
    <row r="342" spans="1:12" ht="12" customHeight="1">
      <c r="A342" s="170"/>
      <c r="B342" s="171"/>
      <c r="C342" s="172"/>
      <c r="D342" s="183"/>
      <c r="E342" s="172"/>
      <c r="F342" s="171"/>
      <c r="G342" s="171"/>
      <c r="H342" s="171"/>
      <c r="I342" s="171"/>
      <c r="J342" s="171"/>
      <c r="K342" s="173"/>
      <c r="L342" s="186"/>
    </row>
    <row r="343" spans="1:12" ht="12" customHeight="1">
      <c r="A343" s="170"/>
      <c r="B343" s="171"/>
      <c r="C343" s="172"/>
      <c r="D343" s="183"/>
      <c r="E343" s="172"/>
      <c r="F343" s="171"/>
      <c r="G343" s="171"/>
      <c r="H343" s="171"/>
      <c r="I343" s="171"/>
      <c r="J343" s="171"/>
      <c r="K343" s="173"/>
      <c r="L343" s="186"/>
    </row>
    <row r="344" spans="1:12" ht="12" customHeight="1">
      <c r="A344" s="170"/>
      <c r="B344" s="171"/>
      <c r="C344" s="172"/>
      <c r="D344" s="183"/>
      <c r="E344" s="172"/>
      <c r="F344" s="171"/>
      <c r="G344" s="171"/>
      <c r="H344" s="171"/>
      <c r="I344" s="171"/>
      <c r="J344" s="171"/>
      <c r="K344" s="173"/>
      <c r="L344" s="186"/>
    </row>
    <row r="345" spans="1:12" ht="12" customHeight="1">
      <c r="A345" s="170"/>
      <c r="B345" s="171"/>
      <c r="C345" s="172"/>
      <c r="D345" s="183"/>
      <c r="E345" s="172"/>
      <c r="F345" s="171"/>
      <c r="G345" s="171"/>
      <c r="H345" s="171"/>
      <c r="I345" s="171"/>
      <c r="J345" s="171"/>
      <c r="K345" s="173"/>
      <c r="L345" s="186"/>
    </row>
    <row r="346" spans="1:12" ht="12" customHeight="1">
      <c r="A346" s="170"/>
      <c r="B346" s="171"/>
      <c r="C346" s="172"/>
      <c r="D346" s="183"/>
      <c r="E346" s="172"/>
      <c r="F346" s="171"/>
      <c r="G346" s="171"/>
      <c r="H346" s="171"/>
      <c r="I346" s="171"/>
      <c r="J346" s="171"/>
      <c r="K346" s="173"/>
      <c r="L346" s="186"/>
    </row>
    <row r="347" spans="1:12" ht="12" customHeight="1">
      <c r="A347" s="121"/>
      <c r="B347" s="187"/>
      <c r="C347" s="188"/>
      <c r="D347" s="129"/>
      <c r="E347" s="122"/>
      <c r="F347" s="122"/>
      <c r="G347" s="187"/>
      <c r="H347" s="126"/>
      <c r="I347" s="122"/>
      <c r="J347" s="122"/>
      <c r="K347" s="128"/>
      <c r="L347" s="189"/>
    </row>
    <row r="348" spans="1:12" ht="12" customHeight="1">
      <c r="A348" s="121"/>
      <c r="B348" s="187"/>
      <c r="C348" s="188"/>
      <c r="D348" s="129"/>
      <c r="E348" s="122"/>
      <c r="F348" s="122"/>
      <c r="G348" s="187"/>
      <c r="H348" s="126"/>
      <c r="I348" s="122"/>
      <c r="J348" s="122"/>
      <c r="K348" s="128"/>
      <c r="L348" s="189"/>
    </row>
    <row r="349" spans="1:12" ht="12" customHeight="1">
      <c r="A349" s="121"/>
      <c r="B349" s="187"/>
      <c r="C349" s="188"/>
      <c r="D349" s="129"/>
      <c r="E349" s="122"/>
      <c r="F349" s="122"/>
      <c r="G349" s="187"/>
      <c r="H349" s="126"/>
      <c r="I349" s="122"/>
      <c r="J349" s="122"/>
      <c r="K349" s="125"/>
      <c r="L349" s="189"/>
    </row>
    <row r="350" spans="1:12" ht="12" customHeight="1">
      <c r="A350" s="121"/>
      <c r="B350" s="187"/>
      <c r="C350" s="188"/>
      <c r="D350" s="129"/>
      <c r="E350" s="122"/>
      <c r="F350" s="122"/>
      <c r="G350" s="187"/>
      <c r="H350" s="126"/>
      <c r="I350" s="122"/>
      <c r="J350" s="122"/>
      <c r="K350" s="125"/>
      <c r="L350" s="189"/>
    </row>
    <row r="351" spans="1:12" ht="12" customHeight="1">
      <c r="A351" s="121"/>
      <c r="B351" s="187"/>
      <c r="C351" s="188"/>
      <c r="D351" s="129"/>
      <c r="E351" s="122"/>
      <c r="F351" s="122"/>
      <c r="G351" s="187"/>
      <c r="H351" s="126"/>
      <c r="I351" s="122"/>
      <c r="J351" s="122"/>
      <c r="K351" s="125"/>
      <c r="L351" s="189"/>
    </row>
    <row r="352" spans="1:12" ht="12" customHeight="1">
      <c r="A352" s="121"/>
      <c r="B352" s="187"/>
      <c r="C352" s="188"/>
      <c r="D352" s="129"/>
      <c r="E352" s="122"/>
      <c r="F352" s="122"/>
      <c r="G352" s="187"/>
      <c r="H352" s="126"/>
      <c r="I352" s="122"/>
      <c r="J352" s="122"/>
      <c r="K352" s="128"/>
      <c r="L352" s="189"/>
    </row>
    <row r="353" spans="1:12" ht="12" customHeight="1">
      <c r="A353" s="121"/>
      <c r="B353" s="187"/>
      <c r="C353" s="188"/>
      <c r="D353" s="129"/>
      <c r="E353" s="122"/>
      <c r="F353" s="122"/>
      <c r="G353" s="187"/>
      <c r="H353" s="126"/>
      <c r="I353" s="122"/>
      <c r="J353" s="122"/>
      <c r="K353" s="125"/>
      <c r="L353" s="189"/>
    </row>
    <row r="354" spans="1:12" ht="12" customHeight="1">
      <c r="A354" s="121"/>
      <c r="B354" s="187"/>
      <c r="C354" s="188"/>
      <c r="D354" s="129"/>
      <c r="E354" s="122"/>
      <c r="F354" s="122"/>
      <c r="G354" s="187"/>
      <c r="H354" s="126"/>
      <c r="I354" s="122"/>
      <c r="J354" s="122"/>
      <c r="K354" s="125"/>
      <c r="L354" s="189"/>
    </row>
    <row r="355" spans="1:12" ht="12" customHeight="1">
      <c r="A355" s="121"/>
      <c r="B355" s="187"/>
      <c r="C355" s="188"/>
      <c r="D355" s="129"/>
      <c r="E355" s="122"/>
      <c r="F355" s="122"/>
      <c r="G355" s="187"/>
      <c r="H355" s="126"/>
      <c r="I355" s="122"/>
      <c r="J355" s="122"/>
      <c r="K355" s="125"/>
      <c r="L355" s="189"/>
    </row>
    <row r="356" spans="1:12" ht="12" customHeight="1">
      <c r="A356" s="121"/>
      <c r="B356" s="187"/>
      <c r="C356" s="188"/>
      <c r="D356" s="129"/>
      <c r="E356" s="122"/>
      <c r="F356" s="122"/>
      <c r="G356" s="187"/>
      <c r="H356" s="126"/>
      <c r="I356" s="122"/>
      <c r="J356" s="122"/>
      <c r="K356" s="125"/>
      <c r="L356" s="189"/>
    </row>
    <row r="357" spans="1:12" ht="12" customHeight="1">
      <c r="A357" s="121"/>
      <c r="B357" s="187"/>
      <c r="C357" s="188"/>
      <c r="D357" s="129"/>
      <c r="E357" s="122"/>
      <c r="F357" s="122"/>
      <c r="G357" s="187"/>
      <c r="H357" s="126"/>
      <c r="I357" s="122"/>
      <c r="J357" s="122"/>
      <c r="K357" s="125"/>
      <c r="L357" s="189"/>
    </row>
    <row r="358" spans="1:12" ht="12" customHeight="1">
      <c r="A358" s="121"/>
      <c r="B358" s="187"/>
      <c r="C358" s="188"/>
      <c r="D358" s="129"/>
      <c r="E358" s="122"/>
      <c r="F358" s="122"/>
      <c r="G358" s="187"/>
      <c r="H358" s="126"/>
      <c r="I358" s="122"/>
      <c r="J358" s="122"/>
      <c r="K358" s="128"/>
      <c r="L358" s="190"/>
    </row>
    <row r="359" spans="1:12" ht="12" customHeight="1">
      <c r="A359" s="121"/>
      <c r="B359" s="187"/>
      <c r="C359" s="188"/>
      <c r="D359" s="129"/>
      <c r="E359" s="122"/>
      <c r="F359" s="122"/>
      <c r="G359" s="187"/>
      <c r="H359" s="126"/>
      <c r="I359" s="122"/>
      <c r="J359" s="122"/>
      <c r="K359" s="128"/>
      <c r="L359" s="190"/>
    </row>
    <row r="360" spans="1:12" ht="12" customHeight="1">
      <c r="A360" s="121"/>
      <c r="B360" s="187"/>
      <c r="C360" s="188"/>
      <c r="D360" s="129"/>
      <c r="E360" s="122"/>
      <c r="F360" s="122"/>
      <c r="G360" s="187"/>
      <c r="H360" s="126"/>
      <c r="I360" s="122"/>
      <c r="J360" s="122"/>
      <c r="K360" s="128"/>
      <c r="L360" s="190"/>
    </row>
    <row r="361" spans="1:12" ht="12" customHeight="1">
      <c r="A361" s="121"/>
      <c r="B361" s="187"/>
      <c r="C361" s="188"/>
      <c r="D361" s="129"/>
      <c r="E361" s="122"/>
      <c r="F361" s="122"/>
      <c r="G361" s="187"/>
      <c r="H361" s="126"/>
      <c r="I361" s="122"/>
      <c r="J361" s="122"/>
      <c r="K361" s="128"/>
      <c r="L361" s="190"/>
    </row>
    <row r="362" spans="1:12" ht="12" customHeight="1">
      <c r="A362" s="121"/>
      <c r="B362" s="187"/>
      <c r="C362" s="188"/>
      <c r="D362" s="129"/>
      <c r="E362" s="122"/>
      <c r="F362" s="122"/>
      <c r="G362" s="187"/>
      <c r="H362" s="126"/>
      <c r="I362" s="122"/>
      <c r="J362" s="122"/>
      <c r="K362" s="128"/>
      <c r="L362" s="190"/>
    </row>
    <row r="363" spans="1:12" ht="12" customHeight="1">
      <c r="A363" s="121"/>
      <c r="B363" s="122"/>
      <c r="C363" s="187"/>
      <c r="D363" s="129"/>
      <c r="E363" s="122"/>
      <c r="F363" s="122"/>
      <c r="G363" s="122"/>
      <c r="H363" s="122"/>
      <c r="I363" s="122"/>
      <c r="J363" s="126"/>
      <c r="K363" s="125"/>
      <c r="L363" s="190"/>
    </row>
    <row r="364" spans="1:12" ht="12" customHeight="1">
      <c r="A364" s="121"/>
      <c r="B364" s="122"/>
      <c r="C364" s="187"/>
      <c r="D364" s="129"/>
      <c r="E364" s="122"/>
      <c r="F364" s="122"/>
      <c r="G364" s="122"/>
      <c r="H364" s="122"/>
      <c r="I364" s="122"/>
      <c r="J364" s="126"/>
      <c r="K364" s="128"/>
      <c r="L364" s="190"/>
    </row>
    <row r="365" spans="1:12" ht="12" customHeight="1">
      <c r="A365" s="121"/>
      <c r="B365" s="187"/>
      <c r="C365" s="191"/>
      <c r="D365" s="129"/>
      <c r="E365" s="122"/>
      <c r="F365" s="122"/>
      <c r="G365" s="122"/>
      <c r="H365" s="122"/>
      <c r="I365" s="122"/>
      <c r="J365" s="122"/>
      <c r="K365" s="125"/>
      <c r="L365" s="192"/>
    </row>
    <row r="366" spans="1:12" ht="12" customHeight="1">
      <c r="A366" s="121"/>
      <c r="B366" s="187"/>
      <c r="C366" s="191"/>
      <c r="D366" s="129"/>
      <c r="E366" s="122"/>
      <c r="F366" s="122"/>
      <c r="G366" s="122"/>
      <c r="H366" s="122"/>
      <c r="I366" s="122"/>
      <c r="J366" s="122"/>
      <c r="K366" s="125"/>
      <c r="L366" s="192"/>
    </row>
    <row r="367" spans="1:12" ht="12" customHeight="1">
      <c r="A367" s="121"/>
      <c r="B367" s="122"/>
      <c r="C367" s="191"/>
      <c r="D367" s="129"/>
      <c r="E367" s="122"/>
      <c r="F367" s="122"/>
      <c r="G367" s="122"/>
      <c r="H367" s="122"/>
      <c r="I367" s="122"/>
      <c r="J367" s="122"/>
      <c r="K367" s="125"/>
      <c r="L367" s="192"/>
    </row>
    <row r="368" spans="1:12" ht="12" customHeight="1">
      <c r="A368" s="121"/>
      <c r="B368" s="122"/>
      <c r="C368" s="193"/>
      <c r="D368" s="124"/>
      <c r="E368" s="123"/>
      <c r="F368" s="123"/>
      <c r="G368" s="123"/>
      <c r="H368" s="122"/>
      <c r="I368" s="122"/>
      <c r="J368" s="122"/>
      <c r="K368" s="125"/>
      <c r="L368" s="192"/>
    </row>
    <row r="369" spans="1:12" ht="12" customHeight="1">
      <c r="A369" s="121"/>
      <c r="B369" s="122"/>
      <c r="C369" s="194"/>
      <c r="D369" s="124"/>
      <c r="E369" s="122"/>
      <c r="F369" s="122"/>
      <c r="G369" s="123"/>
      <c r="H369" s="122"/>
      <c r="I369" s="122"/>
      <c r="J369" s="122"/>
      <c r="K369" s="125"/>
      <c r="L369" s="192"/>
    </row>
    <row r="370" spans="1:12" ht="12" customHeight="1">
      <c r="A370" s="121"/>
      <c r="B370" s="122"/>
      <c r="C370" s="191"/>
      <c r="D370" s="129"/>
      <c r="E370" s="122"/>
      <c r="F370" s="122"/>
      <c r="G370" s="122"/>
      <c r="H370" s="122"/>
      <c r="I370" s="122"/>
      <c r="J370" s="122"/>
      <c r="K370" s="125"/>
      <c r="L370" s="195"/>
    </row>
    <row r="371" spans="1:12" ht="12" customHeight="1">
      <c r="A371" s="121"/>
      <c r="B371" s="122"/>
      <c r="C371" s="191"/>
      <c r="D371" s="129"/>
      <c r="E371" s="122"/>
      <c r="F371" s="122"/>
      <c r="G371" s="122"/>
      <c r="H371" s="122"/>
      <c r="I371" s="122"/>
      <c r="J371" s="122"/>
      <c r="K371" s="125"/>
      <c r="L371" s="195"/>
    </row>
    <row r="372" spans="1:12" ht="12" customHeight="1">
      <c r="A372" s="121"/>
      <c r="B372" s="122"/>
      <c r="C372" s="193"/>
      <c r="D372" s="124"/>
      <c r="E372" s="123"/>
      <c r="F372" s="122"/>
      <c r="G372" s="122"/>
      <c r="H372" s="122"/>
      <c r="I372" s="130"/>
      <c r="J372" s="122"/>
      <c r="K372" s="125"/>
      <c r="L372" s="195"/>
    </row>
    <row r="373" spans="1:12" ht="12" customHeight="1">
      <c r="A373" s="121"/>
      <c r="B373" s="122"/>
      <c r="C373" s="191"/>
      <c r="D373" s="129"/>
      <c r="E373" s="122"/>
      <c r="F373" s="122"/>
      <c r="G373" s="122"/>
      <c r="H373" s="122"/>
      <c r="I373" s="122"/>
      <c r="J373" s="122"/>
      <c r="K373" s="125"/>
      <c r="L373" s="196"/>
    </row>
    <row r="374" spans="1:12" ht="12" customHeight="1">
      <c r="A374" s="121"/>
      <c r="B374" s="122"/>
      <c r="C374" s="191"/>
      <c r="D374" s="129"/>
      <c r="E374" s="122"/>
      <c r="F374" s="122"/>
      <c r="G374" s="122"/>
      <c r="H374" s="122"/>
      <c r="I374" s="122"/>
      <c r="J374" s="122"/>
      <c r="K374" s="125"/>
      <c r="L374" s="196"/>
    </row>
    <row r="375" spans="1:12" ht="12" customHeight="1">
      <c r="A375" s="121"/>
      <c r="B375" s="122"/>
      <c r="C375" s="191"/>
      <c r="D375" s="129"/>
      <c r="E375" s="122"/>
      <c r="F375" s="122"/>
      <c r="G375" s="122"/>
      <c r="H375" s="122"/>
      <c r="I375" s="122"/>
      <c r="J375" s="122"/>
      <c r="K375" s="125"/>
      <c r="L375" s="196"/>
    </row>
    <row r="376" spans="1:12" ht="12" customHeight="1">
      <c r="A376" s="121"/>
      <c r="B376" s="122"/>
      <c r="C376" s="191"/>
      <c r="D376" s="127"/>
      <c r="E376" s="122"/>
      <c r="F376" s="122"/>
      <c r="G376" s="122"/>
      <c r="H376" s="122"/>
      <c r="I376" s="122"/>
      <c r="J376" s="122"/>
      <c r="K376" s="125"/>
      <c r="L376" s="196"/>
    </row>
    <row r="377" spans="1:12" ht="12" customHeight="1">
      <c r="A377" s="121"/>
      <c r="B377" s="122"/>
      <c r="C377" s="191"/>
      <c r="D377" s="127"/>
      <c r="E377" s="122"/>
      <c r="F377" s="122"/>
      <c r="G377" s="122"/>
      <c r="H377" s="122"/>
      <c r="I377" s="122"/>
      <c r="J377" s="122"/>
      <c r="K377" s="125"/>
      <c r="L377" s="196"/>
    </row>
    <row r="378" spans="1:12" ht="12" customHeight="1">
      <c r="A378" s="121"/>
      <c r="B378" s="122"/>
      <c r="C378" s="191"/>
      <c r="D378" s="127"/>
      <c r="E378" s="122"/>
      <c r="F378" s="122"/>
      <c r="G378" s="122"/>
      <c r="H378" s="122"/>
      <c r="I378" s="122"/>
      <c r="J378" s="122"/>
      <c r="K378" s="125"/>
      <c r="L378" s="196"/>
    </row>
    <row r="379" spans="1:12" ht="12" customHeight="1">
      <c r="A379" s="121"/>
      <c r="B379" s="122"/>
      <c r="C379" s="191"/>
      <c r="D379" s="127"/>
      <c r="E379" s="122"/>
      <c r="F379" s="122"/>
      <c r="G379" s="122"/>
      <c r="H379" s="122"/>
      <c r="I379" s="122"/>
      <c r="J379" s="122"/>
      <c r="K379" s="125"/>
      <c r="L379" s="196"/>
    </row>
    <row r="380" spans="1:12" ht="12" customHeight="1">
      <c r="A380" s="121"/>
      <c r="B380" s="122"/>
      <c r="C380" s="191"/>
      <c r="D380" s="127"/>
      <c r="E380" s="122"/>
      <c r="F380" s="122"/>
      <c r="G380" s="122"/>
      <c r="H380" s="122"/>
      <c r="I380" s="122"/>
      <c r="J380" s="122"/>
      <c r="K380" s="125"/>
      <c r="L380" s="196"/>
    </row>
    <row r="381" spans="1:12" ht="12" customHeight="1">
      <c r="A381" s="121"/>
      <c r="B381" s="122"/>
      <c r="C381" s="191"/>
      <c r="D381" s="127"/>
      <c r="E381" s="122"/>
      <c r="F381" s="122"/>
      <c r="G381" s="122"/>
      <c r="H381" s="122"/>
      <c r="I381" s="122"/>
      <c r="J381" s="122"/>
      <c r="K381" s="125"/>
      <c r="L381" s="196"/>
    </row>
    <row r="382" spans="1:12" ht="12" customHeight="1">
      <c r="A382" s="121"/>
      <c r="B382" s="122"/>
      <c r="C382" s="191"/>
      <c r="D382" s="127"/>
      <c r="E382" s="122"/>
      <c r="F382" s="122"/>
      <c r="G382" s="122"/>
      <c r="H382" s="122"/>
      <c r="I382" s="122"/>
      <c r="J382" s="122"/>
      <c r="K382" s="125"/>
      <c r="L382" s="196"/>
    </row>
    <row r="383" spans="1:12" ht="12" customHeight="1">
      <c r="A383" s="121"/>
      <c r="B383" s="122"/>
      <c r="C383" s="191"/>
      <c r="D383" s="127"/>
      <c r="E383" s="122"/>
      <c r="F383" s="122"/>
      <c r="G383" s="122"/>
      <c r="H383" s="122"/>
      <c r="I383" s="122"/>
      <c r="J383" s="122"/>
      <c r="K383" s="125"/>
      <c r="L383" s="196"/>
    </row>
    <row r="384" spans="1:12" ht="12" customHeight="1">
      <c r="A384" s="121"/>
      <c r="B384" s="122"/>
      <c r="C384" s="191"/>
      <c r="D384" s="129"/>
      <c r="E384" s="122"/>
      <c r="F384" s="122"/>
      <c r="G384" s="122"/>
      <c r="H384" s="122"/>
      <c r="I384" s="122"/>
      <c r="J384" s="122"/>
      <c r="K384" s="125"/>
      <c r="L384" s="196"/>
    </row>
    <row r="385" spans="1:12" ht="12" customHeight="1">
      <c r="A385" s="121"/>
      <c r="B385" s="122"/>
      <c r="C385" s="191"/>
      <c r="D385" s="129"/>
      <c r="E385" s="122"/>
      <c r="F385" s="122"/>
      <c r="G385" s="122"/>
      <c r="H385" s="122"/>
      <c r="I385" s="122"/>
      <c r="J385" s="122"/>
      <c r="K385" s="125"/>
      <c r="L385" s="196"/>
    </row>
    <row r="386" spans="1:12" ht="12" customHeight="1">
      <c r="A386" s="121"/>
      <c r="B386" s="122"/>
      <c r="C386" s="191"/>
      <c r="D386" s="129"/>
      <c r="E386" s="122"/>
      <c r="F386" s="122"/>
      <c r="G386" s="122"/>
      <c r="H386" s="122"/>
      <c r="I386" s="122"/>
      <c r="J386" s="122"/>
      <c r="K386" s="125"/>
      <c r="L386" s="196"/>
    </row>
    <row r="387" spans="1:12" ht="12" customHeight="1">
      <c r="A387" s="121"/>
      <c r="B387" s="122"/>
      <c r="C387" s="191"/>
      <c r="D387" s="129"/>
      <c r="E387" s="122"/>
      <c r="F387" s="122"/>
      <c r="G387" s="122"/>
      <c r="H387" s="122"/>
      <c r="I387" s="122"/>
      <c r="J387" s="122"/>
      <c r="K387" s="125"/>
      <c r="L387" s="196"/>
    </row>
    <row r="388" spans="1:12" ht="12" customHeight="1">
      <c r="A388" s="121"/>
      <c r="B388" s="122"/>
      <c r="C388" s="191"/>
      <c r="D388" s="127"/>
      <c r="E388" s="122"/>
      <c r="F388" s="122"/>
      <c r="G388" s="122"/>
      <c r="H388" s="122"/>
      <c r="I388" s="122"/>
      <c r="J388" s="122"/>
      <c r="K388" s="125"/>
      <c r="L388" s="196"/>
    </row>
    <row r="389" spans="1:12" ht="12" customHeight="1">
      <c r="A389" s="121"/>
      <c r="B389" s="122"/>
      <c r="C389" s="197"/>
      <c r="D389" s="129"/>
      <c r="E389" s="122"/>
      <c r="F389" s="122"/>
      <c r="G389" s="122"/>
      <c r="H389" s="122"/>
      <c r="I389" s="122"/>
      <c r="J389" s="122"/>
      <c r="K389" s="125"/>
      <c r="L389" s="196"/>
    </row>
    <row r="390" spans="1:12" ht="12" customHeight="1">
      <c r="A390" s="121"/>
      <c r="B390" s="122"/>
      <c r="C390" s="191"/>
      <c r="D390" s="129"/>
      <c r="E390" s="122"/>
      <c r="F390" s="122"/>
      <c r="G390" s="122"/>
      <c r="H390" s="122"/>
      <c r="I390" s="122"/>
      <c r="J390" s="122"/>
      <c r="K390" s="125"/>
      <c r="L390" s="196"/>
    </row>
    <row r="391" spans="1:12" ht="12" customHeight="1" thickBot="1">
      <c r="A391" s="198"/>
      <c r="B391" s="131"/>
      <c r="C391" s="199"/>
      <c r="D391" s="132"/>
      <c r="E391" s="131"/>
      <c r="F391" s="131"/>
      <c r="G391" s="131"/>
      <c r="H391" s="131"/>
      <c r="I391" s="131"/>
      <c r="J391" s="131"/>
      <c r="K391" s="133"/>
      <c r="L391" s="200"/>
    </row>
    <row r="392" ht="11.25">
      <c r="G392" s="51"/>
    </row>
    <row r="394" spans="7:10" ht="11.25">
      <c r="G394" s="55"/>
      <c r="H394" s="55"/>
      <c r="I394" s="55"/>
      <c r="J394" s="55"/>
    </row>
  </sheetData>
  <sheetProtection/>
  <autoFilter ref="A2:L377"/>
  <mergeCells count="1">
    <mergeCell ref="A1:L1"/>
  </mergeCells>
  <dataValidations count="2">
    <dataValidation type="list" allowBlank="1" showInputMessage="1" showErrorMessage="1" sqref="E16:E391">
      <formula1>"男,女"</formula1>
    </dataValidation>
    <dataValidation type="list" allowBlank="1" showInputMessage="1" showErrorMessage="1" sqref="F382:F391 F363:F380 F16:F346">
      <formula1>"一般,大学,高校,Ｊｒ"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釧路トランポリン協会</dc:creator>
  <cp:keywords/>
  <dc:description/>
  <cp:lastModifiedBy>奥村敏宏</cp:lastModifiedBy>
  <cp:lastPrinted>2018-08-05T14:42:41Z</cp:lastPrinted>
  <dcterms:created xsi:type="dcterms:W3CDTF">2004-05-05T13:42:26Z</dcterms:created>
  <dcterms:modified xsi:type="dcterms:W3CDTF">2021-09-12T01:12:41Z</dcterms:modified>
  <cp:category/>
  <cp:version/>
  <cp:contentType/>
  <cp:contentStatus/>
</cp:coreProperties>
</file>