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defaultThemeVersion="124226"/>
  <mc:AlternateContent xmlns:mc="http://schemas.openxmlformats.org/markup-compatibility/2006">
    <mc:Choice Requires="x15">
      <x15ac:absPath xmlns:x15ac="http://schemas.microsoft.com/office/spreadsheetml/2010/11/ac" url="https://d.docs.live.net/1afaa368de7740e4/るねは等/大会関係・合同練習等/北海道TRA主催大会/年齢別選手権大会/R7 　第15回/"/>
    </mc:Choice>
  </mc:AlternateContent>
  <xr:revisionPtr revIDLastSave="391" documentId="11_829B4EDAD841DF47612702D358A5A9F61C9054E2" xr6:coauthVersionLast="47" xr6:coauthVersionMax="47" xr10:uidLastSave="{4720252F-5460-4185-B642-61496B1BB6B5}"/>
  <bookViews>
    <workbookView xWindow="29580" yWindow="780" windowWidth="25470" windowHeight="13695" xr2:uid="{00000000-000D-0000-FFFF-FFFF00000000}"/>
  </bookViews>
  <sheets>
    <sheet name="申込書" sheetId="8" r:id="rId1"/>
    <sheet name="個人" sheetId="5" r:id="rId2"/>
    <sheet name="団体" sheetId="1600" r:id="rId3"/>
    <sheet name="撮影許可申込書" sheetId="5848" r:id="rId4"/>
    <sheet name="登録者" sheetId="33823" r:id="rId5"/>
  </sheets>
  <definedNames>
    <definedName name="_xlnm._FilterDatabase" localSheetId="1" hidden="1">個人!$D$34:$D$37</definedName>
    <definedName name="_xlnm._FilterDatabase" localSheetId="4" hidden="1">登録者!$A$2:$L$377</definedName>
    <definedName name="_xlnm.Criteria" localSheetId="1">個人!$P$8:$P$11</definedName>
    <definedName name="_xlnm.Print_Area" localSheetId="1">個人!$A$1:$J$31</definedName>
    <definedName name="_xlnm.Print_Area" localSheetId="3">撮影許可申込書!$A$1:$I$16</definedName>
    <definedName name="_xlnm.Print_Area" localSheetId="0">申込書!$A$1:$J$29</definedName>
    <definedName name="_xlnm.Print_Area" localSheetId="2">団体!$A$1:$I$23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5" l="1"/>
  <c r="D12" i="5"/>
  <c r="G12" i="5"/>
  <c r="F12" i="5"/>
  <c r="C18" i="5"/>
  <c r="C19" i="5"/>
  <c r="C20" i="5"/>
  <c r="C21" i="5"/>
  <c r="C22" i="5"/>
  <c r="C23" i="5"/>
  <c r="C7" i="5"/>
  <c r="L9" i="1600" l="1"/>
  <c r="L11" i="1600"/>
  <c r="L13" i="1600"/>
  <c r="L19" i="1600"/>
  <c r="L20" i="1600"/>
  <c r="L25" i="1600"/>
  <c r="U32" i="5"/>
  <c r="V32" i="5" s="1"/>
  <c r="V33" i="5"/>
  <c r="U37" i="5"/>
  <c r="V37" i="5" s="1"/>
  <c r="U39" i="5"/>
  <c r="V39" i="5" s="1"/>
  <c r="V47" i="5"/>
  <c r="V52" i="5"/>
  <c r="U72" i="5"/>
  <c r="V72" i="5" s="1"/>
  <c r="U77" i="5"/>
  <c r="V77" i="5" s="1"/>
  <c r="U93" i="5"/>
  <c r="V93" i="5"/>
  <c r="U100" i="5"/>
  <c r="V100" i="5"/>
  <c r="U104" i="5"/>
  <c r="V104" i="5" s="1"/>
  <c r="U106" i="5"/>
  <c r="V106" i="5" s="1"/>
  <c r="U112" i="5"/>
  <c r="V112" i="5" s="1"/>
  <c r="U116" i="5"/>
  <c r="V116" i="5" s="1"/>
  <c r="U124" i="5"/>
  <c r="V124" i="5" s="1"/>
  <c r="U125" i="5"/>
  <c r="V125" i="5" s="1"/>
  <c r="U128" i="5"/>
  <c r="V128" i="5" s="1"/>
  <c r="U135" i="5"/>
  <c r="V135" i="5" s="1"/>
  <c r="V160" i="5"/>
  <c r="U165" i="5"/>
  <c r="V165" i="5" s="1"/>
  <c r="U184" i="5"/>
  <c r="V184" i="5" s="1"/>
  <c r="U196" i="5"/>
  <c r="V196" i="5" s="1"/>
  <c r="U200" i="5"/>
  <c r="V200" i="5" s="1"/>
  <c r="U201" i="5"/>
  <c r="V201" i="5" s="1"/>
  <c r="U204" i="5"/>
  <c r="V204" i="5" s="1"/>
  <c r="V205" i="5"/>
  <c r="U207" i="5"/>
  <c r="V207" i="5" s="1"/>
  <c r="U209" i="5"/>
  <c r="V209" i="5" s="1"/>
  <c r="U220" i="5"/>
  <c r="V220" i="5" s="1"/>
  <c r="U228" i="5"/>
  <c r="V228" i="5" s="1"/>
  <c r="U235" i="5"/>
  <c r="V235" i="5" s="1"/>
  <c r="V238" i="5"/>
  <c r="U240" i="5"/>
  <c r="V240" i="5" s="1"/>
  <c r="U248" i="5"/>
  <c r="V248" i="5" s="1"/>
  <c r="U252" i="5"/>
  <c r="V252" i="5" s="1"/>
  <c r="U253" i="5"/>
  <c r="V253" i="5" s="1"/>
  <c r="U256" i="5"/>
  <c r="V256" i="5" s="1"/>
  <c r="U270" i="5"/>
  <c r="V270" i="5" s="1"/>
  <c r="U273" i="5"/>
  <c r="V273" i="5" s="1"/>
  <c r="U280" i="5"/>
  <c r="V280" i="5" s="1"/>
  <c r="U282" i="5"/>
  <c r="V282" i="5" s="1"/>
  <c r="U288" i="5"/>
  <c r="V288" i="5" s="1"/>
  <c r="U294" i="5"/>
  <c r="V294" i="5" s="1"/>
  <c r="U296" i="5"/>
  <c r="V296" i="5" s="1"/>
  <c r="U300" i="5"/>
  <c r="V300" i="5"/>
  <c r="U301" i="5"/>
  <c r="V301" i="5" s="1"/>
  <c r="U308" i="5"/>
  <c r="V308" i="5" s="1"/>
  <c r="U309" i="5"/>
  <c r="V309" i="5" s="1"/>
  <c r="U310" i="5"/>
  <c r="V310" i="5"/>
  <c r="U312" i="5"/>
  <c r="V312" i="5"/>
  <c r="U313" i="5"/>
  <c r="V313" i="5" s="1"/>
  <c r="U314" i="5"/>
  <c r="V314" i="5" s="1"/>
  <c r="U316" i="5"/>
  <c r="V316" i="5" s="1"/>
  <c r="U317" i="5"/>
  <c r="V317" i="5" s="1"/>
  <c r="U320" i="5"/>
  <c r="V320" i="5" s="1"/>
  <c r="V323" i="5"/>
  <c r="U324" i="5"/>
  <c r="V324" i="5"/>
  <c r="V325" i="5"/>
  <c r="U326" i="5"/>
  <c r="V326" i="5" s="1"/>
  <c r="U328" i="5"/>
  <c r="V328" i="5"/>
  <c r="U329" i="5"/>
  <c r="V329" i="5" s="1"/>
  <c r="U332" i="5"/>
  <c r="V332" i="5" s="1"/>
  <c r="U333" i="5"/>
  <c r="V333" i="5" s="1"/>
  <c r="U336" i="5"/>
  <c r="V336" i="5" s="1"/>
  <c r="V337" i="5"/>
  <c r="U338" i="5"/>
  <c r="V338" i="5"/>
  <c r="T9" i="5"/>
  <c r="U9" i="5" s="1"/>
  <c r="V9" i="5" s="1"/>
  <c r="T10" i="5"/>
  <c r="U10" i="5" s="1"/>
  <c r="V10" i="5" s="1"/>
  <c r="T11" i="5"/>
  <c r="U11" i="5" s="1"/>
  <c r="V11" i="5" s="1"/>
  <c r="T12" i="5"/>
  <c r="U12" i="5" s="1"/>
  <c r="V12" i="5" s="1"/>
  <c r="T13" i="5"/>
  <c r="U13" i="5" s="1"/>
  <c r="V13" i="5" s="1"/>
  <c r="T14" i="5"/>
  <c r="U14" i="5" s="1"/>
  <c r="V14" i="5" s="1"/>
  <c r="T15" i="5"/>
  <c r="U15" i="5" s="1"/>
  <c r="V15" i="5" s="1"/>
  <c r="T16" i="5"/>
  <c r="U16" i="5" s="1"/>
  <c r="V16" i="5" s="1"/>
  <c r="T17" i="5"/>
  <c r="U17" i="5" s="1"/>
  <c r="V17" i="5" s="1"/>
  <c r="T18" i="5"/>
  <c r="U18" i="5" s="1"/>
  <c r="V18" i="5" s="1"/>
  <c r="T19" i="5"/>
  <c r="U19" i="5" s="1"/>
  <c r="V19" i="5" s="1"/>
  <c r="T20" i="5"/>
  <c r="U20" i="5" s="1"/>
  <c r="V20" i="5" s="1"/>
  <c r="T21" i="5"/>
  <c r="U21" i="5" s="1"/>
  <c r="V21" i="5" s="1"/>
  <c r="T22" i="5"/>
  <c r="U22" i="5" s="1"/>
  <c r="V22" i="5" s="1"/>
  <c r="T23" i="5"/>
  <c r="U23" i="5" s="1"/>
  <c r="V23" i="5" s="1"/>
  <c r="T24" i="5"/>
  <c r="U24" i="5" s="1"/>
  <c r="V24" i="5" s="1"/>
  <c r="T25" i="5"/>
  <c r="U25" i="5" s="1"/>
  <c r="V25" i="5" s="1"/>
  <c r="T26" i="5"/>
  <c r="U26" i="5" s="1"/>
  <c r="V26" i="5" s="1"/>
  <c r="T27" i="5"/>
  <c r="U27" i="5" s="1"/>
  <c r="V27" i="5" s="1"/>
  <c r="T28" i="5"/>
  <c r="U28" i="5" s="1"/>
  <c r="V28" i="5" s="1"/>
  <c r="T29" i="5"/>
  <c r="U29" i="5" s="1"/>
  <c r="V29" i="5" s="1"/>
  <c r="T30" i="5"/>
  <c r="U30" i="5" s="1"/>
  <c r="V30" i="5" s="1"/>
  <c r="T31" i="5"/>
  <c r="U31" i="5" s="1"/>
  <c r="V31" i="5" s="1"/>
  <c r="T32" i="5"/>
  <c r="T33" i="5"/>
  <c r="U33" i="5" s="1"/>
  <c r="T34" i="5"/>
  <c r="U34" i="5" s="1"/>
  <c r="V34" i="5" s="1"/>
  <c r="T35" i="5"/>
  <c r="U35" i="5" s="1"/>
  <c r="V35" i="5" s="1"/>
  <c r="T36" i="5"/>
  <c r="U36" i="5" s="1"/>
  <c r="V36" i="5" s="1"/>
  <c r="T37" i="5"/>
  <c r="T38" i="5"/>
  <c r="U38" i="5" s="1"/>
  <c r="V38" i="5" s="1"/>
  <c r="T39" i="5"/>
  <c r="T40" i="5"/>
  <c r="U40" i="5" s="1"/>
  <c r="V40" i="5" s="1"/>
  <c r="T41" i="5"/>
  <c r="U41" i="5" s="1"/>
  <c r="V41" i="5" s="1"/>
  <c r="T42" i="5"/>
  <c r="U42" i="5" s="1"/>
  <c r="V42" i="5" s="1"/>
  <c r="T43" i="5"/>
  <c r="U43" i="5" s="1"/>
  <c r="V43" i="5" s="1"/>
  <c r="T44" i="5"/>
  <c r="U44" i="5" s="1"/>
  <c r="V44" i="5" s="1"/>
  <c r="T45" i="5"/>
  <c r="U45" i="5" s="1"/>
  <c r="V45" i="5" s="1"/>
  <c r="T46" i="5"/>
  <c r="U46" i="5" s="1"/>
  <c r="V46" i="5" s="1"/>
  <c r="T47" i="5"/>
  <c r="U47" i="5" s="1"/>
  <c r="T48" i="5"/>
  <c r="U48" i="5" s="1"/>
  <c r="V48" i="5" s="1"/>
  <c r="T49" i="5"/>
  <c r="U49" i="5" s="1"/>
  <c r="V49" i="5" s="1"/>
  <c r="T50" i="5"/>
  <c r="U50" i="5" s="1"/>
  <c r="V50" i="5" s="1"/>
  <c r="T51" i="5"/>
  <c r="U51" i="5" s="1"/>
  <c r="V51" i="5" s="1"/>
  <c r="T52" i="5"/>
  <c r="U52" i="5" s="1"/>
  <c r="T53" i="5"/>
  <c r="U53" i="5" s="1"/>
  <c r="V53" i="5" s="1"/>
  <c r="T54" i="5"/>
  <c r="U54" i="5" s="1"/>
  <c r="V54" i="5" s="1"/>
  <c r="T55" i="5"/>
  <c r="U55" i="5" s="1"/>
  <c r="V55" i="5" s="1"/>
  <c r="T56" i="5"/>
  <c r="U56" i="5" s="1"/>
  <c r="V56" i="5" s="1"/>
  <c r="T57" i="5"/>
  <c r="U57" i="5" s="1"/>
  <c r="V57" i="5" s="1"/>
  <c r="T58" i="5"/>
  <c r="U58" i="5" s="1"/>
  <c r="V58" i="5" s="1"/>
  <c r="T59" i="5"/>
  <c r="U59" i="5" s="1"/>
  <c r="V59" i="5" s="1"/>
  <c r="T60" i="5"/>
  <c r="U60" i="5" s="1"/>
  <c r="V60" i="5" s="1"/>
  <c r="T61" i="5"/>
  <c r="U61" i="5" s="1"/>
  <c r="V61" i="5" s="1"/>
  <c r="T62" i="5"/>
  <c r="U62" i="5" s="1"/>
  <c r="V62" i="5" s="1"/>
  <c r="T63" i="5"/>
  <c r="U63" i="5" s="1"/>
  <c r="V63" i="5" s="1"/>
  <c r="T64" i="5"/>
  <c r="U64" i="5" s="1"/>
  <c r="V64" i="5" s="1"/>
  <c r="T65" i="5"/>
  <c r="U65" i="5" s="1"/>
  <c r="V65" i="5" s="1"/>
  <c r="T66" i="5"/>
  <c r="U66" i="5" s="1"/>
  <c r="V66" i="5" s="1"/>
  <c r="T67" i="5"/>
  <c r="U67" i="5" s="1"/>
  <c r="V67" i="5" s="1"/>
  <c r="T68" i="5"/>
  <c r="U68" i="5" s="1"/>
  <c r="V68" i="5" s="1"/>
  <c r="T69" i="5"/>
  <c r="U69" i="5" s="1"/>
  <c r="V69" i="5" s="1"/>
  <c r="T70" i="5"/>
  <c r="U70" i="5" s="1"/>
  <c r="V70" i="5" s="1"/>
  <c r="T71" i="5"/>
  <c r="U71" i="5" s="1"/>
  <c r="V71" i="5" s="1"/>
  <c r="T72" i="5"/>
  <c r="T73" i="5"/>
  <c r="U73" i="5" s="1"/>
  <c r="V73" i="5" s="1"/>
  <c r="T74" i="5"/>
  <c r="U74" i="5" s="1"/>
  <c r="V74" i="5" s="1"/>
  <c r="T75" i="5"/>
  <c r="U75" i="5" s="1"/>
  <c r="V75" i="5" s="1"/>
  <c r="T76" i="5"/>
  <c r="U76" i="5" s="1"/>
  <c r="V76" i="5" s="1"/>
  <c r="T77" i="5"/>
  <c r="T78" i="5"/>
  <c r="U78" i="5" s="1"/>
  <c r="V78" i="5" s="1"/>
  <c r="T79" i="5"/>
  <c r="U79" i="5" s="1"/>
  <c r="V79" i="5" s="1"/>
  <c r="T80" i="5"/>
  <c r="U80" i="5" s="1"/>
  <c r="V80" i="5" s="1"/>
  <c r="T81" i="5"/>
  <c r="U81" i="5" s="1"/>
  <c r="V81" i="5" s="1"/>
  <c r="T82" i="5"/>
  <c r="U82" i="5" s="1"/>
  <c r="V82" i="5" s="1"/>
  <c r="T83" i="5"/>
  <c r="U83" i="5" s="1"/>
  <c r="V83" i="5" s="1"/>
  <c r="T84" i="5"/>
  <c r="U84" i="5" s="1"/>
  <c r="V84" i="5" s="1"/>
  <c r="T85" i="5"/>
  <c r="U85" i="5" s="1"/>
  <c r="V85" i="5" s="1"/>
  <c r="T86" i="5"/>
  <c r="U86" i="5" s="1"/>
  <c r="V86" i="5" s="1"/>
  <c r="T87" i="5"/>
  <c r="U87" i="5" s="1"/>
  <c r="V87" i="5" s="1"/>
  <c r="T88" i="5"/>
  <c r="U88" i="5" s="1"/>
  <c r="V88" i="5" s="1"/>
  <c r="T89" i="5"/>
  <c r="U89" i="5" s="1"/>
  <c r="V89" i="5" s="1"/>
  <c r="T90" i="5"/>
  <c r="U90" i="5" s="1"/>
  <c r="V90" i="5" s="1"/>
  <c r="T91" i="5"/>
  <c r="U91" i="5" s="1"/>
  <c r="V91" i="5" s="1"/>
  <c r="T92" i="5"/>
  <c r="U92" i="5" s="1"/>
  <c r="V92" i="5" s="1"/>
  <c r="T93" i="5"/>
  <c r="T94" i="5"/>
  <c r="U94" i="5" s="1"/>
  <c r="V94" i="5" s="1"/>
  <c r="T95" i="5"/>
  <c r="U95" i="5" s="1"/>
  <c r="V95" i="5" s="1"/>
  <c r="T96" i="5"/>
  <c r="U96" i="5" s="1"/>
  <c r="V96" i="5" s="1"/>
  <c r="T97" i="5"/>
  <c r="U97" i="5" s="1"/>
  <c r="V97" i="5" s="1"/>
  <c r="T98" i="5"/>
  <c r="U98" i="5" s="1"/>
  <c r="V98" i="5" s="1"/>
  <c r="T99" i="5"/>
  <c r="U99" i="5" s="1"/>
  <c r="V99" i="5" s="1"/>
  <c r="T100" i="5"/>
  <c r="T101" i="5"/>
  <c r="U101" i="5" s="1"/>
  <c r="V101" i="5" s="1"/>
  <c r="T102" i="5"/>
  <c r="U102" i="5" s="1"/>
  <c r="V102" i="5" s="1"/>
  <c r="T103" i="5"/>
  <c r="U103" i="5" s="1"/>
  <c r="V103" i="5" s="1"/>
  <c r="T104" i="5"/>
  <c r="T105" i="5"/>
  <c r="U105" i="5" s="1"/>
  <c r="V105" i="5" s="1"/>
  <c r="T106" i="5"/>
  <c r="T107" i="5"/>
  <c r="U107" i="5" s="1"/>
  <c r="V107" i="5" s="1"/>
  <c r="T108" i="5"/>
  <c r="U108" i="5" s="1"/>
  <c r="V108" i="5" s="1"/>
  <c r="T109" i="5"/>
  <c r="U109" i="5" s="1"/>
  <c r="V109" i="5" s="1"/>
  <c r="T110" i="5"/>
  <c r="U110" i="5" s="1"/>
  <c r="V110" i="5" s="1"/>
  <c r="T111" i="5"/>
  <c r="U111" i="5" s="1"/>
  <c r="V111" i="5" s="1"/>
  <c r="T112" i="5"/>
  <c r="T113" i="5"/>
  <c r="U113" i="5" s="1"/>
  <c r="V113" i="5" s="1"/>
  <c r="T114" i="5"/>
  <c r="U114" i="5" s="1"/>
  <c r="V114" i="5" s="1"/>
  <c r="T115" i="5"/>
  <c r="U115" i="5" s="1"/>
  <c r="V115" i="5" s="1"/>
  <c r="T116" i="5"/>
  <c r="T117" i="5"/>
  <c r="U117" i="5" s="1"/>
  <c r="V117" i="5" s="1"/>
  <c r="T118" i="5"/>
  <c r="U118" i="5" s="1"/>
  <c r="V118" i="5" s="1"/>
  <c r="T119" i="5"/>
  <c r="U119" i="5" s="1"/>
  <c r="V119" i="5" s="1"/>
  <c r="T120" i="5"/>
  <c r="U120" i="5" s="1"/>
  <c r="V120" i="5" s="1"/>
  <c r="T121" i="5"/>
  <c r="U121" i="5" s="1"/>
  <c r="V121" i="5" s="1"/>
  <c r="T122" i="5"/>
  <c r="U122" i="5" s="1"/>
  <c r="V122" i="5" s="1"/>
  <c r="T123" i="5"/>
  <c r="U123" i="5" s="1"/>
  <c r="V123" i="5" s="1"/>
  <c r="T124" i="5"/>
  <c r="T125" i="5"/>
  <c r="T126" i="5"/>
  <c r="U126" i="5" s="1"/>
  <c r="V126" i="5" s="1"/>
  <c r="T127" i="5"/>
  <c r="U127" i="5" s="1"/>
  <c r="V127" i="5" s="1"/>
  <c r="T128" i="5"/>
  <c r="T129" i="5"/>
  <c r="U129" i="5" s="1"/>
  <c r="V129" i="5" s="1"/>
  <c r="T130" i="5"/>
  <c r="U130" i="5" s="1"/>
  <c r="V130" i="5" s="1"/>
  <c r="T131" i="5"/>
  <c r="U131" i="5" s="1"/>
  <c r="V131" i="5" s="1"/>
  <c r="T132" i="5"/>
  <c r="U132" i="5" s="1"/>
  <c r="V132" i="5" s="1"/>
  <c r="T133" i="5"/>
  <c r="U133" i="5" s="1"/>
  <c r="V133" i="5" s="1"/>
  <c r="T134" i="5"/>
  <c r="U134" i="5" s="1"/>
  <c r="V134" i="5" s="1"/>
  <c r="T135" i="5"/>
  <c r="T136" i="5"/>
  <c r="U136" i="5" s="1"/>
  <c r="V136" i="5" s="1"/>
  <c r="T137" i="5"/>
  <c r="U137" i="5" s="1"/>
  <c r="V137" i="5" s="1"/>
  <c r="T138" i="5"/>
  <c r="U138" i="5" s="1"/>
  <c r="V138" i="5" s="1"/>
  <c r="T139" i="5"/>
  <c r="U139" i="5" s="1"/>
  <c r="V139" i="5" s="1"/>
  <c r="T140" i="5"/>
  <c r="U140" i="5" s="1"/>
  <c r="V140" i="5" s="1"/>
  <c r="T141" i="5"/>
  <c r="U141" i="5" s="1"/>
  <c r="V141" i="5" s="1"/>
  <c r="T142" i="5"/>
  <c r="U142" i="5" s="1"/>
  <c r="V142" i="5" s="1"/>
  <c r="T143" i="5"/>
  <c r="U143" i="5" s="1"/>
  <c r="V143" i="5" s="1"/>
  <c r="T144" i="5"/>
  <c r="U144" i="5" s="1"/>
  <c r="V144" i="5" s="1"/>
  <c r="T145" i="5"/>
  <c r="U145" i="5" s="1"/>
  <c r="V145" i="5" s="1"/>
  <c r="T146" i="5"/>
  <c r="U146" i="5" s="1"/>
  <c r="V146" i="5" s="1"/>
  <c r="T147" i="5"/>
  <c r="U147" i="5" s="1"/>
  <c r="V147" i="5" s="1"/>
  <c r="T148" i="5"/>
  <c r="U148" i="5" s="1"/>
  <c r="V148" i="5" s="1"/>
  <c r="T149" i="5"/>
  <c r="U149" i="5" s="1"/>
  <c r="V149" i="5" s="1"/>
  <c r="T150" i="5"/>
  <c r="U150" i="5" s="1"/>
  <c r="V150" i="5" s="1"/>
  <c r="T151" i="5"/>
  <c r="U151" i="5" s="1"/>
  <c r="V151" i="5" s="1"/>
  <c r="T152" i="5"/>
  <c r="U152" i="5" s="1"/>
  <c r="V152" i="5" s="1"/>
  <c r="T153" i="5"/>
  <c r="U153" i="5" s="1"/>
  <c r="V153" i="5" s="1"/>
  <c r="T154" i="5"/>
  <c r="U154" i="5" s="1"/>
  <c r="V154" i="5" s="1"/>
  <c r="T155" i="5"/>
  <c r="U155" i="5" s="1"/>
  <c r="V155" i="5" s="1"/>
  <c r="T156" i="5"/>
  <c r="U156" i="5" s="1"/>
  <c r="V156" i="5" s="1"/>
  <c r="T157" i="5"/>
  <c r="U157" i="5" s="1"/>
  <c r="V157" i="5" s="1"/>
  <c r="T158" i="5"/>
  <c r="U158" i="5" s="1"/>
  <c r="V158" i="5" s="1"/>
  <c r="T159" i="5"/>
  <c r="U159" i="5" s="1"/>
  <c r="V159" i="5" s="1"/>
  <c r="T160" i="5"/>
  <c r="U160" i="5" s="1"/>
  <c r="T161" i="5"/>
  <c r="U161" i="5" s="1"/>
  <c r="V161" i="5" s="1"/>
  <c r="T162" i="5"/>
  <c r="U162" i="5" s="1"/>
  <c r="V162" i="5" s="1"/>
  <c r="T163" i="5"/>
  <c r="U163" i="5" s="1"/>
  <c r="V163" i="5" s="1"/>
  <c r="T164" i="5"/>
  <c r="U164" i="5" s="1"/>
  <c r="V164" i="5" s="1"/>
  <c r="T165" i="5"/>
  <c r="T166" i="5"/>
  <c r="U166" i="5" s="1"/>
  <c r="V166" i="5" s="1"/>
  <c r="T167" i="5"/>
  <c r="U167" i="5" s="1"/>
  <c r="V167" i="5" s="1"/>
  <c r="T168" i="5"/>
  <c r="U168" i="5" s="1"/>
  <c r="V168" i="5" s="1"/>
  <c r="T169" i="5"/>
  <c r="U169" i="5" s="1"/>
  <c r="V169" i="5" s="1"/>
  <c r="T170" i="5"/>
  <c r="U170" i="5" s="1"/>
  <c r="V170" i="5" s="1"/>
  <c r="T171" i="5"/>
  <c r="U171" i="5" s="1"/>
  <c r="V171" i="5" s="1"/>
  <c r="T172" i="5"/>
  <c r="U172" i="5" s="1"/>
  <c r="V172" i="5" s="1"/>
  <c r="T173" i="5"/>
  <c r="U173" i="5" s="1"/>
  <c r="V173" i="5" s="1"/>
  <c r="T174" i="5"/>
  <c r="U174" i="5" s="1"/>
  <c r="V174" i="5" s="1"/>
  <c r="T175" i="5"/>
  <c r="U175" i="5" s="1"/>
  <c r="V175" i="5" s="1"/>
  <c r="T176" i="5"/>
  <c r="U176" i="5" s="1"/>
  <c r="V176" i="5" s="1"/>
  <c r="T177" i="5"/>
  <c r="U177" i="5" s="1"/>
  <c r="V177" i="5" s="1"/>
  <c r="T178" i="5"/>
  <c r="U178" i="5" s="1"/>
  <c r="V178" i="5" s="1"/>
  <c r="T179" i="5"/>
  <c r="U179" i="5" s="1"/>
  <c r="V179" i="5" s="1"/>
  <c r="T180" i="5"/>
  <c r="U180" i="5" s="1"/>
  <c r="V180" i="5" s="1"/>
  <c r="T181" i="5"/>
  <c r="U181" i="5" s="1"/>
  <c r="V181" i="5" s="1"/>
  <c r="T182" i="5"/>
  <c r="U182" i="5" s="1"/>
  <c r="V182" i="5" s="1"/>
  <c r="T183" i="5"/>
  <c r="U183" i="5" s="1"/>
  <c r="V183" i="5" s="1"/>
  <c r="T184" i="5"/>
  <c r="T185" i="5"/>
  <c r="U185" i="5" s="1"/>
  <c r="V185" i="5" s="1"/>
  <c r="T186" i="5"/>
  <c r="U186" i="5" s="1"/>
  <c r="V186" i="5" s="1"/>
  <c r="T187" i="5"/>
  <c r="U187" i="5" s="1"/>
  <c r="V187" i="5" s="1"/>
  <c r="T188" i="5"/>
  <c r="U188" i="5" s="1"/>
  <c r="V188" i="5" s="1"/>
  <c r="T189" i="5"/>
  <c r="U189" i="5" s="1"/>
  <c r="V189" i="5" s="1"/>
  <c r="T190" i="5"/>
  <c r="U190" i="5" s="1"/>
  <c r="V190" i="5" s="1"/>
  <c r="T191" i="5"/>
  <c r="U191" i="5" s="1"/>
  <c r="V191" i="5" s="1"/>
  <c r="T192" i="5"/>
  <c r="U192" i="5" s="1"/>
  <c r="V192" i="5" s="1"/>
  <c r="T193" i="5"/>
  <c r="U193" i="5" s="1"/>
  <c r="V193" i="5" s="1"/>
  <c r="T194" i="5"/>
  <c r="U194" i="5" s="1"/>
  <c r="V194" i="5" s="1"/>
  <c r="T195" i="5"/>
  <c r="U195" i="5" s="1"/>
  <c r="V195" i="5" s="1"/>
  <c r="T196" i="5"/>
  <c r="T197" i="5"/>
  <c r="U197" i="5" s="1"/>
  <c r="V197" i="5" s="1"/>
  <c r="T198" i="5"/>
  <c r="U198" i="5" s="1"/>
  <c r="V198" i="5" s="1"/>
  <c r="T199" i="5"/>
  <c r="U199" i="5" s="1"/>
  <c r="V199" i="5" s="1"/>
  <c r="T200" i="5"/>
  <c r="T201" i="5"/>
  <c r="T202" i="5"/>
  <c r="U202" i="5" s="1"/>
  <c r="V202" i="5" s="1"/>
  <c r="T203" i="5"/>
  <c r="U203" i="5" s="1"/>
  <c r="V203" i="5" s="1"/>
  <c r="T204" i="5"/>
  <c r="T205" i="5"/>
  <c r="U205" i="5" s="1"/>
  <c r="T206" i="5"/>
  <c r="U206" i="5" s="1"/>
  <c r="V206" i="5" s="1"/>
  <c r="T207" i="5"/>
  <c r="T208" i="5"/>
  <c r="U208" i="5" s="1"/>
  <c r="V208" i="5" s="1"/>
  <c r="T209" i="5"/>
  <c r="T210" i="5"/>
  <c r="U210" i="5" s="1"/>
  <c r="V210" i="5" s="1"/>
  <c r="T211" i="5"/>
  <c r="U211" i="5" s="1"/>
  <c r="V211" i="5" s="1"/>
  <c r="T212" i="5"/>
  <c r="U212" i="5" s="1"/>
  <c r="V212" i="5" s="1"/>
  <c r="T213" i="5"/>
  <c r="U213" i="5" s="1"/>
  <c r="V213" i="5" s="1"/>
  <c r="T214" i="5"/>
  <c r="U214" i="5" s="1"/>
  <c r="V214" i="5" s="1"/>
  <c r="T215" i="5"/>
  <c r="U215" i="5" s="1"/>
  <c r="V215" i="5" s="1"/>
  <c r="T216" i="5"/>
  <c r="U216" i="5" s="1"/>
  <c r="V216" i="5" s="1"/>
  <c r="T217" i="5"/>
  <c r="U217" i="5" s="1"/>
  <c r="V217" i="5" s="1"/>
  <c r="T218" i="5"/>
  <c r="U218" i="5" s="1"/>
  <c r="V218" i="5" s="1"/>
  <c r="T219" i="5"/>
  <c r="U219" i="5" s="1"/>
  <c r="V219" i="5" s="1"/>
  <c r="T220" i="5"/>
  <c r="T221" i="5"/>
  <c r="U221" i="5" s="1"/>
  <c r="V221" i="5" s="1"/>
  <c r="T222" i="5"/>
  <c r="U222" i="5" s="1"/>
  <c r="V222" i="5" s="1"/>
  <c r="T223" i="5"/>
  <c r="U223" i="5" s="1"/>
  <c r="V223" i="5" s="1"/>
  <c r="T224" i="5"/>
  <c r="U224" i="5" s="1"/>
  <c r="V224" i="5" s="1"/>
  <c r="T225" i="5"/>
  <c r="U225" i="5" s="1"/>
  <c r="V225" i="5" s="1"/>
  <c r="T226" i="5"/>
  <c r="U226" i="5" s="1"/>
  <c r="V226" i="5" s="1"/>
  <c r="T227" i="5"/>
  <c r="U227" i="5" s="1"/>
  <c r="V227" i="5" s="1"/>
  <c r="T228" i="5"/>
  <c r="T229" i="5"/>
  <c r="U229" i="5" s="1"/>
  <c r="V229" i="5" s="1"/>
  <c r="T230" i="5"/>
  <c r="U230" i="5" s="1"/>
  <c r="V230" i="5" s="1"/>
  <c r="T231" i="5"/>
  <c r="U231" i="5" s="1"/>
  <c r="V231" i="5" s="1"/>
  <c r="T232" i="5"/>
  <c r="U232" i="5" s="1"/>
  <c r="V232" i="5" s="1"/>
  <c r="T233" i="5"/>
  <c r="U233" i="5" s="1"/>
  <c r="V233" i="5" s="1"/>
  <c r="T234" i="5"/>
  <c r="U234" i="5" s="1"/>
  <c r="V234" i="5" s="1"/>
  <c r="T235" i="5"/>
  <c r="T236" i="5"/>
  <c r="U236" i="5" s="1"/>
  <c r="V236" i="5" s="1"/>
  <c r="T237" i="5"/>
  <c r="U237" i="5" s="1"/>
  <c r="V237" i="5" s="1"/>
  <c r="T238" i="5"/>
  <c r="U238" i="5" s="1"/>
  <c r="T239" i="5"/>
  <c r="U239" i="5" s="1"/>
  <c r="V239" i="5" s="1"/>
  <c r="T240" i="5"/>
  <c r="T241" i="5"/>
  <c r="U241" i="5" s="1"/>
  <c r="V241" i="5" s="1"/>
  <c r="T242" i="5"/>
  <c r="U242" i="5" s="1"/>
  <c r="V242" i="5" s="1"/>
  <c r="T243" i="5"/>
  <c r="U243" i="5" s="1"/>
  <c r="V243" i="5" s="1"/>
  <c r="T244" i="5"/>
  <c r="U244" i="5" s="1"/>
  <c r="V244" i="5" s="1"/>
  <c r="T245" i="5"/>
  <c r="U245" i="5" s="1"/>
  <c r="V245" i="5" s="1"/>
  <c r="T246" i="5"/>
  <c r="U246" i="5" s="1"/>
  <c r="V246" i="5" s="1"/>
  <c r="T247" i="5"/>
  <c r="U247" i="5" s="1"/>
  <c r="V247" i="5" s="1"/>
  <c r="T248" i="5"/>
  <c r="T249" i="5"/>
  <c r="U249" i="5" s="1"/>
  <c r="V249" i="5" s="1"/>
  <c r="T250" i="5"/>
  <c r="U250" i="5" s="1"/>
  <c r="V250" i="5" s="1"/>
  <c r="T251" i="5"/>
  <c r="U251" i="5" s="1"/>
  <c r="V251" i="5" s="1"/>
  <c r="T252" i="5"/>
  <c r="T253" i="5"/>
  <c r="T254" i="5"/>
  <c r="U254" i="5" s="1"/>
  <c r="V254" i="5" s="1"/>
  <c r="T255" i="5"/>
  <c r="U255" i="5" s="1"/>
  <c r="V255" i="5" s="1"/>
  <c r="T256" i="5"/>
  <c r="T257" i="5"/>
  <c r="U257" i="5" s="1"/>
  <c r="V257" i="5" s="1"/>
  <c r="T258" i="5"/>
  <c r="U258" i="5" s="1"/>
  <c r="V258" i="5" s="1"/>
  <c r="T259" i="5"/>
  <c r="U259" i="5" s="1"/>
  <c r="V259" i="5" s="1"/>
  <c r="T260" i="5"/>
  <c r="U260" i="5" s="1"/>
  <c r="V260" i="5" s="1"/>
  <c r="T261" i="5"/>
  <c r="U261" i="5" s="1"/>
  <c r="V261" i="5" s="1"/>
  <c r="T262" i="5"/>
  <c r="U262" i="5" s="1"/>
  <c r="V262" i="5" s="1"/>
  <c r="T263" i="5"/>
  <c r="U263" i="5" s="1"/>
  <c r="V263" i="5" s="1"/>
  <c r="T264" i="5"/>
  <c r="U264" i="5" s="1"/>
  <c r="V264" i="5" s="1"/>
  <c r="T265" i="5"/>
  <c r="U265" i="5" s="1"/>
  <c r="V265" i="5" s="1"/>
  <c r="T266" i="5"/>
  <c r="U266" i="5" s="1"/>
  <c r="V266" i="5" s="1"/>
  <c r="T267" i="5"/>
  <c r="U267" i="5" s="1"/>
  <c r="V267" i="5" s="1"/>
  <c r="T268" i="5"/>
  <c r="U268" i="5" s="1"/>
  <c r="V268" i="5" s="1"/>
  <c r="T269" i="5"/>
  <c r="U269" i="5" s="1"/>
  <c r="V269" i="5" s="1"/>
  <c r="T270" i="5"/>
  <c r="T271" i="5"/>
  <c r="U271" i="5" s="1"/>
  <c r="V271" i="5" s="1"/>
  <c r="T272" i="5"/>
  <c r="U272" i="5" s="1"/>
  <c r="V272" i="5" s="1"/>
  <c r="T273" i="5"/>
  <c r="T274" i="5"/>
  <c r="U274" i="5" s="1"/>
  <c r="V274" i="5" s="1"/>
  <c r="T275" i="5"/>
  <c r="U275" i="5" s="1"/>
  <c r="V275" i="5" s="1"/>
  <c r="T276" i="5"/>
  <c r="U276" i="5" s="1"/>
  <c r="V276" i="5" s="1"/>
  <c r="T277" i="5"/>
  <c r="U277" i="5" s="1"/>
  <c r="V277" i="5" s="1"/>
  <c r="T278" i="5"/>
  <c r="U278" i="5" s="1"/>
  <c r="V278" i="5" s="1"/>
  <c r="T279" i="5"/>
  <c r="U279" i="5" s="1"/>
  <c r="V279" i="5" s="1"/>
  <c r="T280" i="5"/>
  <c r="T281" i="5"/>
  <c r="U281" i="5" s="1"/>
  <c r="V281" i="5" s="1"/>
  <c r="T282" i="5"/>
  <c r="T283" i="5"/>
  <c r="U283" i="5" s="1"/>
  <c r="V283" i="5" s="1"/>
  <c r="T284" i="5"/>
  <c r="U284" i="5" s="1"/>
  <c r="V284" i="5" s="1"/>
  <c r="T285" i="5"/>
  <c r="U285" i="5" s="1"/>
  <c r="V285" i="5" s="1"/>
  <c r="T286" i="5"/>
  <c r="U286" i="5" s="1"/>
  <c r="V286" i="5" s="1"/>
  <c r="T287" i="5"/>
  <c r="U287" i="5" s="1"/>
  <c r="V287" i="5" s="1"/>
  <c r="T288" i="5"/>
  <c r="T289" i="5"/>
  <c r="U289" i="5" s="1"/>
  <c r="V289" i="5" s="1"/>
  <c r="T290" i="5"/>
  <c r="U290" i="5" s="1"/>
  <c r="V290" i="5" s="1"/>
  <c r="T291" i="5"/>
  <c r="U291" i="5" s="1"/>
  <c r="V291" i="5" s="1"/>
  <c r="T292" i="5"/>
  <c r="U292" i="5" s="1"/>
  <c r="V292" i="5" s="1"/>
  <c r="T293" i="5"/>
  <c r="U293" i="5" s="1"/>
  <c r="V293" i="5" s="1"/>
  <c r="T294" i="5"/>
  <c r="T295" i="5"/>
  <c r="U295" i="5" s="1"/>
  <c r="V295" i="5" s="1"/>
  <c r="T296" i="5"/>
  <c r="T297" i="5"/>
  <c r="U297" i="5" s="1"/>
  <c r="V297" i="5" s="1"/>
  <c r="T298" i="5"/>
  <c r="U298" i="5" s="1"/>
  <c r="V298" i="5" s="1"/>
  <c r="T299" i="5"/>
  <c r="U299" i="5" s="1"/>
  <c r="V299" i="5" s="1"/>
  <c r="T300" i="5"/>
  <c r="T301" i="5"/>
  <c r="T302" i="5"/>
  <c r="U302" i="5" s="1"/>
  <c r="V302" i="5" s="1"/>
  <c r="T303" i="5"/>
  <c r="U303" i="5" s="1"/>
  <c r="V303" i="5" s="1"/>
  <c r="T304" i="5"/>
  <c r="U304" i="5" s="1"/>
  <c r="V304" i="5" s="1"/>
  <c r="T305" i="5"/>
  <c r="U305" i="5" s="1"/>
  <c r="V305" i="5" s="1"/>
  <c r="T306" i="5"/>
  <c r="U306" i="5" s="1"/>
  <c r="V306" i="5" s="1"/>
  <c r="T307" i="5"/>
  <c r="U307" i="5" s="1"/>
  <c r="V307" i="5" s="1"/>
  <c r="T308" i="5"/>
  <c r="T309" i="5"/>
  <c r="T310" i="5"/>
  <c r="T311" i="5"/>
  <c r="U311" i="5" s="1"/>
  <c r="V311" i="5" s="1"/>
  <c r="T312" i="5"/>
  <c r="T313" i="5"/>
  <c r="T314" i="5"/>
  <c r="T315" i="5"/>
  <c r="U315" i="5" s="1"/>
  <c r="V315" i="5" s="1"/>
  <c r="T316" i="5"/>
  <c r="T317" i="5"/>
  <c r="T318" i="5"/>
  <c r="U318" i="5" s="1"/>
  <c r="V318" i="5" s="1"/>
  <c r="T319" i="5"/>
  <c r="U319" i="5" s="1"/>
  <c r="V319" i="5" s="1"/>
  <c r="T320" i="5"/>
  <c r="T321" i="5"/>
  <c r="U321" i="5" s="1"/>
  <c r="V321" i="5" s="1"/>
  <c r="T322" i="5"/>
  <c r="U322" i="5" s="1"/>
  <c r="V322" i="5" s="1"/>
  <c r="T323" i="5"/>
  <c r="U323" i="5" s="1"/>
  <c r="T324" i="5"/>
  <c r="T325" i="5"/>
  <c r="U325" i="5" s="1"/>
  <c r="T326" i="5"/>
  <c r="T327" i="5"/>
  <c r="U327" i="5" s="1"/>
  <c r="V327" i="5" s="1"/>
  <c r="T328" i="5"/>
  <c r="T329" i="5"/>
  <c r="T330" i="5"/>
  <c r="U330" i="5" s="1"/>
  <c r="V330" i="5" s="1"/>
  <c r="T331" i="5"/>
  <c r="U331" i="5" s="1"/>
  <c r="V331" i="5" s="1"/>
  <c r="T332" i="5"/>
  <c r="T333" i="5"/>
  <c r="T334" i="5"/>
  <c r="U334" i="5" s="1"/>
  <c r="V334" i="5" s="1"/>
  <c r="T335" i="5"/>
  <c r="U335" i="5" s="1"/>
  <c r="V335" i="5" s="1"/>
  <c r="T336" i="5"/>
  <c r="T337" i="5"/>
  <c r="U337" i="5" s="1"/>
  <c r="S10" i="5"/>
  <c r="S12" i="5"/>
  <c r="S14" i="5"/>
  <c r="S22" i="5"/>
  <c r="S26" i="5"/>
  <c r="S28" i="5"/>
  <c r="S30" i="5"/>
  <c r="S38" i="5"/>
  <c r="S42" i="5"/>
  <c r="S44" i="5"/>
  <c r="S46" i="5"/>
  <c r="S54" i="5"/>
  <c r="S58" i="5"/>
  <c r="S60" i="5"/>
  <c r="S62" i="5"/>
  <c r="S70" i="5"/>
  <c r="S74" i="5"/>
  <c r="S76" i="5"/>
  <c r="S78" i="5"/>
  <c r="S86" i="5"/>
  <c r="S90" i="5"/>
  <c r="S92" i="5"/>
  <c r="S94" i="5"/>
  <c r="S102" i="5"/>
  <c r="S106" i="5"/>
  <c r="S108" i="5"/>
  <c r="S110" i="5"/>
  <c r="S118" i="5"/>
  <c r="S122" i="5"/>
  <c r="S124" i="5"/>
  <c r="S126" i="5"/>
  <c r="S134" i="5"/>
  <c r="S138" i="5"/>
  <c r="S140" i="5"/>
  <c r="S142" i="5"/>
  <c r="S150" i="5"/>
  <c r="S154" i="5"/>
  <c r="S156" i="5"/>
  <c r="S158" i="5"/>
  <c r="S166" i="5"/>
  <c r="S170" i="5"/>
  <c r="S172" i="5"/>
  <c r="S174" i="5"/>
  <c r="S182" i="5"/>
  <c r="S186" i="5"/>
  <c r="S188" i="5"/>
  <c r="S190" i="5"/>
  <c r="S191" i="5"/>
  <c r="S192" i="5"/>
  <c r="S194" i="5"/>
  <c r="S195" i="5"/>
  <c r="S196" i="5"/>
  <c r="S198" i="5"/>
  <c r="S199" i="5"/>
  <c r="S200" i="5"/>
  <c r="S202" i="5"/>
  <c r="S203" i="5"/>
  <c r="S204" i="5"/>
  <c r="S206" i="5"/>
  <c r="S207" i="5"/>
  <c r="S208" i="5"/>
  <c r="S210" i="5"/>
  <c r="S211" i="5"/>
  <c r="S212" i="5"/>
  <c r="S214" i="5"/>
  <c r="S215" i="5"/>
  <c r="S216" i="5"/>
  <c r="S218" i="5"/>
  <c r="S219" i="5"/>
  <c r="S220" i="5"/>
  <c r="S222" i="5"/>
  <c r="S223" i="5"/>
  <c r="S224" i="5"/>
  <c r="S226" i="5"/>
  <c r="S227" i="5"/>
  <c r="S228" i="5"/>
  <c r="S230" i="5"/>
  <c r="S231" i="5"/>
  <c r="S232" i="5"/>
  <c r="S234" i="5"/>
  <c r="S235" i="5"/>
  <c r="S236" i="5"/>
  <c r="S238" i="5"/>
  <c r="S239" i="5"/>
  <c r="S240" i="5"/>
  <c r="S242" i="5"/>
  <c r="S243" i="5"/>
  <c r="S244" i="5"/>
  <c r="S246" i="5"/>
  <c r="S247" i="5"/>
  <c r="S248" i="5"/>
  <c r="S250" i="5"/>
  <c r="S251" i="5"/>
  <c r="S252" i="5"/>
  <c r="S254" i="5"/>
  <c r="S255" i="5"/>
  <c r="S256" i="5"/>
  <c r="S258" i="5"/>
  <c r="S259" i="5"/>
  <c r="S260" i="5"/>
  <c r="S262" i="5"/>
  <c r="S263" i="5"/>
  <c r="S264" i="5"/>
  <c r="S266" i="5"/>
  <c r="S267" i="5"/>
  <c r="S268" i="5"/>
  <c r="S270" i="5"/>
  <c r="S271" i="5"/>
  <c r="S272" i="5"/>
  <c r="S274" i="5"/>
  <c r="S275" i="5"/>
  <c r="S276" i="5"/>
  <c r="S278" i="5"/>
  <c r="S279" i="5"/>
  <c r="S280" i="5"/>
  <c r="S282" i="5"/>
  <c r="S283" i="5"/>
  <c r="S284" i="5"/>
  <c r="S286" i="5"/>
  <c r="S287" i="5"/>
  <c r="S288" i="5"/>
  <c r="S290" i="5"/>
  <c r="S291" i="5"/>
  <c r="S292" i="5"/>
  <c r="S294" i="5"/>
  <c r="S295" i="5"/>
  <c r="S296" i="5"/>
  <c r="S298" i="5"/>
  <c r="S299" i="5"/>
  <c r="S300" i="5"/>
  <c r="S302" i="5"/>
  <c r="S303" i="5"/>
  <c r="S304" i="5"/>
  <c r="S306" i="5"/>
  <c r="S307" i="5"/>
  <c r="S308" i="5"/>
  <c r="S310" i="5"/>
  <c r="S311" i="5"/>
  <c r="S312" i="5"/>
  <c r="S314" i="5"/>
  <c r="S315" i="5"/>
  <c r="S316" i="5"/>
  <c r="S318" i="5"/>
  <c r="S319" i="5"/>
  <c r="S320" i="5"/>
  <c r="S322" i="5"/>
  <c r="S323" i="5"/>
  <c r="S324" i="5"/>
  <c r="S326" i="5"/>
  <c r="S327" i="5"/>
  <c r="S328" i="5"/>
  <c r="S330" i="5"/>
  <c r="S331" i="5"/>
  <c r="S332" i="5"/>
  <c r="S334" i="5"/>
  <c r="S335" i="5"/>
  <c r="S336" i="5"/>
  <c r="S338" i="5"/>
  <c r="S339" i="5"/>
  <c r="R9" i="5"/>
  <c r="S9" i="5" s="1"/>
  <c r="R10" i="5"/>
  <c r="R11" i="5"/>
  <c r="S11" i="5" s="1"/>
  <c r="R12" i="5"/>
  <c r="R13" i="5"/>
  <c r="S13" i="5" s="1"/>
  <c r="R14" i="5"/>
  <c r="R15" i="5"/>
  <c r="S15" i="5" s="1"/>
  <c r="R16" i="5"/>
  <c r="S16" i="5" s="1"/>
  <c r="R17" i="5"/>
  <c r="S17" i="5" s="1"/>
  <c r="R18" i="5"/>
  <c r="S18" i="5" s="1"/>
  <c r="R19" i="5"/>
  <c r="S19" i="5" s="1"/>
  <c r="R20" i="5"/>
  <c r="S20" i="5" s="1"/>
  <c r="R21" i="5"/>
  <c r="S21" i="5" s="1"/>
  <c r="R22" i="5"/>
  <c r="R23" i="5"/>
  <c r="S23" i="5" s="1"/>
  <c r="R24" i="5"/>
  <c r="S24" i="5" s="1"/>
  <c r="R25" i="5"/>
  <c r="S25" i="5" s="1"/>
  <c r="R26" i="5"/>
  <c r="R27" i="5"/>
  <c r="S27" i="5" s="1"/>
  <c r="R28" i="5"/>
  <c r="R29" i="5"/>
  <c r="S29" i="5" s="1"/>
  <c r="R30" i="5"/>
  <c r="R31" i="5"/>
  <c r="S31" i="5" s="1"/>
  <c r="R32" i="5"/>
  <c r="S32" i="5" s="1"/>
  <c r="R33" i="5"/>
  <c r="S33" i="5" s="1"/>
  <c r="R34" i="5"/>
  <c r="S34" i="5" s="1"/>
  <c r="R35" i="5"/>
  <c r="S35" i="5" s="1"/>
  <c r="R36" i="5"/>
  <c r="S36" i="5" s="1"/>
  <c r="R37" i="5"/>
  <c r="S37" i="5" s="1"/>
  <c r="R38" i="5"/>
  <c r="R39" i="5"/>
  <c r="S39" i="5" s="1"/>
  <c r="R40" i="5"/>
  <c r="S40" i="5" s="1"/>
  <c r="R41" i="5"/>
  <c r="S41" i="5" s="1"/>
  <c r="R42" i="5"/>
  <c r="R43" i="5"/>
  <c r="S43" i="5" s="1"/>
  <c r="R44" i="5"/>
  <c r="R45" i="5"/>
  <c r="S45" i="5" s="1"/>
  <c r="R46" i="5"/>
  <c r="R47" i="5"/>
  <c r="S47" i="5" s="1"/>
  <c r="R48" i="5"/>
  <c r="S48" i="5" s="1"/>
  <c r="R49" i="5"/>
  <c r="S49" i="5" s="1"/>
  <c r="R50" i="5"/>
  <c r="S50" i="5" s="1"/>
  <c r="R51" i="5"/>
  <c r="S51" i="5" s="1"/>
  <c r="R52" i="5"/>
  <c r="S52" i="5" s="1"/>
  <c r="R53" i="5"/>
  <c r="S53" i="5" s="1"/>
  <c r="R54" i="5"/>
  <c r="R55" i="5"/>
  <c r="S55" i="5" s="1"/>
  <c r="R56" i="5"/>
  <c r="S56" i="5" s="1"/>
  <c r="R57" i="5"/>
  <c r="S57" i="5" s="1"/>
  <c r="R58" i="5"/>
  <c r="R59" i="5"/>
  <c r="S59" i="5" s="1"/>
  <c r="R60" i="5"/>
  <c r="R61" i="5"/>
  <c r="S61" i="5" s="1"/>
  <c r="R62" i="5"/>
  <c r="R63" i="5"/>
  <c r="S63" i="5" s="1"/>
  <c r="R64" i="5"/>
  <c r="S64" i="5" s="1"/>
  <c r="R65" i="5"/>
  <c r="S65" i="5" s="1"/>
  <c r="R66" i="5"/>
  <c r="S66" i="5" s="1"/>
  <c r="R67" i="5"/>
  <c r="S67" i="5" s="1"/>
  <c r="R68" i="5"/>
  <c r="S68" i="5" s="1"/>
  <c r="R69" i="5"/>
  <c r="S69" i="5" s="1"/>
  <c r="R70" i="5"/>
  <c r="R71" i="5"/>
  <c r="S71" i="5" s="1"/>
  <c r="R72" i="5"/>
  <c r="S72" i="5" s="1"/>
  <c r="R73" i="5"/>
  <c r="S73" i="5" s="1"/>
  <c r="R74" i="5"/>
  <c r="R75" i="5"/>
  <c r="S75" i="5" s="1"/>
  <c r="R76" i="5"/>
  <c r="R77" i="5"/>
  <c r="S77" i="5" s="1"/>
  <c r="R78" i="5"/>
  <c r="R79" i="5"/>
  <c r="S79" i="5" s="1"/>
  <c r="R80" i="5"/>
  <c r="S80" i="5" s="1"/>
  <c r="R81" i="5"/>
  <c r="S81" i="5" s="1"/>
  <c r="R82" i="5"/>
  <c r="S82" i="5" s="1"/>
  <c r="R83" i="5"/>
  <c r="S83" i="5" s="1"/>
  <c r="R84" i="5"/>
  <c r="S84" i="5" s="1"/>
  <c r="R85" i="5"/>
  <c r="S85" i="5" s="1"/>
  <c r="R86" i="5"/>
  <c r="R87" i="5"/>
  <c r="S87" i="5" s="1"/>
  <c r="R88" i="5"/>
  <c r="S88" i="5" s="1"/>
  <c r="R89" i="5"/>
  <c r="S89" i="5" s="1"/>
  <c r="R90" i="5"/>
  <c r="R91" i="5"/>
  <c r="S91" i="5" s="1"/>
  <c r="R92" i="5"/>
  <c r="R93" i="5"/>
  <c r="S93" i="5" s="1"/>
  <c r="R94" i="5"/>
  <c r="R95" i="5"/>
  <c r="S95" i="5" s="1"/>
  <c r="R96" i="5"/>
  <c r="S96" i="5" s="1"/>
  <c r="R97" i="5"/>
  <c r="S97" i="5" s="1"/>
  <c r="R98" i="5"/>
  <c r="S98" i="5" s="1"/>
  <c r="R99" i="5"/>
  <c r="S99" i="5" s="1"/>
  <c r="R100" i="5"/>
  <c r="S100" i="5" s="1"/>
  <c r="R101" i="5"/>
  <c r="S101" i="5" s="1"/>
  <c r="R102" i="5"/>
  <c r="R103" i="5"/>
  <c r="S103" i="5" s="1"/>
  <c r="R104" i="5"/>
  <c r="S104" i="5" s="1"/>
  <c r="R105" i="5"/>
  <c r="S105" i="5" s="1"/>
  <c r="R106" i="5"/>
  <c r="R107" i="5"/>
  <c r="S107" i="5" s="1"/>
  <c r="R108" i="5"/>
  <c r="R109" i="5"/>
  <c r="S109" i="5" s="1"/>
  <c r="R110" i="5"/>
  <c r="R111" i="5"/>
  <c r="S111" i="5" s="1"/>
  <c r="R112" i="5"/>
  <c r="S112" i="5" s="1"/>
  <c r="R113" i="5"/>
  <c r="S113" i="5" s="1"/>
  <c r="R114" i="5"/>
  <c r="S114" i="5" s="1"/>
  <c r="R115" i="5"/>
  <c r="S115" i="5" s="1"/>
  <c r="R116" i="5"/>
  <c r="S116" i="5" s="1"/>
  <c r="R117" i="5"/>
  <c r="S117" i="5" s="1"/>
  <c r="R118" i="5"/>
  <c r="R119" i="5"/>
  <c r="S119" i="5" s="1"/>
  <c r="R120" i="5"/>
  <c r="S120" i="5" s="1"/>
  <c r="R121" i="5"/>
  <c r="S121" i="5" s="1"/>
  <c r="R122" i="5"/>
  <c r="R123" i="5"/>
  <c r="S123" i="5" s="1"/>
  <c r="R124" i="5"/>
  <c r="R125" i="5"/>
  <c r="S125" i="5" s="1"/>
  <c r="R126" i="5"/>
  <c r="R127" i="5"/>
  <c r="S127" i="5" s="1"/>
  <c r="R128" i="5"/>
  <c r="S128" i="5" s="1"/>
  <c r="R129" i="5"/>
  <c r="S129" i="5" s="1"/>
  <c r="R130" i="5"/>
  <c r="S130" i="5" s="1"/>
  <c r="R131" i="5"/>
  <c r="S131" i="5" s="1"/>
  <c r="R132" i="5"/>
  <c r="S132" i="5" s="1"/>
  <c r="R133" i="5"/>
  <c r="S133" i="5" s="1"/>
  <c r="R134" i="5"/>
  <c r="R135" i="5"/>
  <c r="S135" i="5" s="1"/>
  <c r="R136" i="5"/>
  <c r="S136" i="5" s="1"/>
  <c r="R137" i="5"/>
  <c r="S137" i="5" s="1"/>
  <c r="R138" i="5"/>
  <c r="R139" i="5"/>
  <c r="S139" i="5" s="1"/>
  <c r="R140" i="5"/>
  <c r="R141" i="5"/>
  <c r="S141" i="5" s="1"/>
  <c r="R142" i="5"/>
  <c r="R143" i="5"/>
  <c r="S143" i="5" s="1"/>
  <c r="R144" i="5"/>
  <c r="S144" i="5" s="1"/>
  <c r="R145" i="5"/>
  <c r="S145" i="5" s="1"/>
  <c r="R146" i="5"/>
  <c r="S146" i="5" s="1"/>
  <c r="R147" i="5"/>
  <c r="S147" i="5" s="1"/>
  <c r="R148" i="5"/>
  <c r="S148" i="5" s="1"/>
  <c r="R149" i="5"/>
  <c r="S149" i="5" s="1"/>
  <c r="R150" i="5"/>
  <c r="R151" i="5"/>
  <c r="S151" i="5" s="1"/>
  <c r="R152" i="5"/>
  <c r="S152" i="5" s="1"/>
  <c r="R153" i="5"/>
  <c r="S153" i="5" s="1"/>
  <c r="R154" i="5"/>
  <c r="R155" i="5"/>
  <c r="S155" i="5" s="1"/>
  <c r="R156" i="5"/>
  <c r="R157" i="5"/>
  <c r="S157" i="5" s="1"/>
  <c r="R158" i="5"/>
  <c r="R159" i="5"/>
  <c r="S159" i="5" s="1"/>
  <c r="R160" i="5"/>
  <c r="S160" i="5" s="1"/>
  <c r="R161" i="5"/>
  <c r="S161" i="5" s="1"/>
  <c r="R162" i="5"/>
  <c r="S162" i="5" s="1"/>
  <c r="R163" i="5"/>
  <c r="S163" i="5" s="1"/>
  <c r="R164" i="5"/>
  <c r="S164" i="5" s="1"/>
  <c r="R165" i="5"/>
  <c r="S165" i="5" s="1"/>
  <c r="R166" i="5"/>
  <c r="R167" i="5"/>
  <c r="S167" i="5" s="1"/>
  <c r="R168" i="5"/>
  <c r="S168" i="5" s="1"/>
  <c r="R169" i="5"/>
  <c r="S169" i="5" s="1"/>
  <c r="R170" i="5"/>
  <c r="R171" i="5"/>
  <c r="S171" i="5" s="1"/>
  <c r="R172" i="5"/>
  <c r="R173" i="5"/>
  <c r="S173" i="5" s="1"/>
  <c r="R174" i="5"/>
  <c r="R175" i="5"/>
  <c r="S175" i="5" s="1"/>
  <c r="R176" i="5"/>
  <c r="S176" i="5" s="1"/>
  <c r="R177" i="5"/>
  <c r="S177" i="5" s="1"/>
  <c r="R178" i="5"/>
  <c r="S178" i="5" s="1"/>
  <c r="R179" i="5"/>
  <c r="S179" i="5" s="1"/>
  <c r="R180" i="5"/>
  <c r="S180" i="5" s="1"/>
  <c r="R181" i="5"/>
  <c r="S181" i="5" s="1"/>
  <c r="R182" i="5"/>
  <c r="R183" i="5"/>
  <c r="S183" i="5" s="1"/>
  <c r="R184" i="5"/>
  <c r="S184" i="5" s="1"/>
  <c r="R185" i="5"/>
  <c r="S185" i="5" s="1"/>
  <c r="R186" i="5"/>
  <c r="R187" i="5"/>
  <c r="S187" i="5" s="1"/>
  <c r="R188" i="5"/>
  <c r="R189" i="5"/>
  <c r="S189" i="5" s="1"/>
  <c r="R190" i="5"/>
  <c r="R191" i="5"/>
  <c r="R192" i="5"/>
  <c r="R193" i="5"/>
  <c r="S193" i="5" s="1"/>
  <c r="R194" i="5"/>
  <c r="R195" i="5"/>
  <c r="R196" i="5"/>
  <c r="R197" i="5"/>
  <c r="S197" i="5" s="1"/>
  <c r="R198" i="5"/>
  <c r="R199" i="5"/>
  <c r="R200" i="5"/>
  <c r="R201" i="5"/>
  <c r="S201" i="5" s="1"/>
  <c r="R202" i="5"/>
  <c r="R203" i="5"/>
  <c r="R204" i="5"/>
  <c r="R205" i="5"/>
  <c r="S205" i="5" s="1"/>
  <c r="R206" i="5"/>
  <c r="R207" i="5"/>
  <c r="R208" i="5"/>
  <c r="R209" i="5"/>
  <c r="S209" i="5" s="1"/>
  <c r="R210" i="5"/>
  <c r="R211" i="5"/>
  <c r="R212" i="5"/>
  <c r="R213" i="5"/>
  <c r="S213" i="5" s="1"/>
  <c r="R214" i="5"/>
  <c r="R215" i="5"/>
  <c r="R216" i="5"/>
  <c r="R217" i="5"/>
  <c r="S217" i="5" s="1"/>
  <c r="R218" i="5"/>
  <c r="R219" i="5"/>
  <c r="R220" i="5"/>
  <c r="R221" i="5"/>
  <c r="S221" i="5" s="1"/>
  <c r="R222" i="5"/>
  <c r="R223" i="5"/>
  <c r="R224" i="5"/>
  <c r="R225" i="5"/>
  <c r="S225" i="5" s="1"/>
  <c r="R226" i="5"/>
  <c r="R227" i="5"/>
  <c r="R228" i="5"/>
  <c r="R229" i="5"/>
  <c r="S229" i="5" s="1"/>
  <c r="R230" i="5"/>
  <c r="R231" i="5"/>
  <c r="R232" i="5"/>
  <c r="R233" i="5"/>
  <c r="S233" i="5" s="1"/>
  <c r="R234" i="5"/>
  <c r="R235" i="5"/>
  <c r="R236" i="5"/>
  <c r="R237" i="5"/>
  <c r="S237" i="5" s="1"/>
  <c r="R238" i="5"/>
  <c r="R239" i="5"/>
  <c r="R240" i="5"/>
  <c r="R241" i="5"/>
  <c r="S241" i="5" s="1"/>
  <c r="R242" i="5"/>
  <c r="R243" i="5"/>
  <c r="R244" i="5"/>
  <c r="R245" i="5"/>
  <c r="S245" i="5" s="1"/>
  <c r="R246" i="5"/>
  <c r="R247" i="5"/>
  <c r="R248" i="5"/>
  <c r="R249" i="5"/>
  <c r="S249" i="5" s="1"/>
  <c r="R250" i="5"/>
  <c r="R251" i="5"/>
  <c r="R252" i="5"/>
  <c r="R253" i="5"/>
  <c r="S253" i="5" s="1"/>
  <c r="R254" i="5"/>
  <c r="R255" i="5"/>
  <c r="R256" i="5"/>
  <c r="R257" i="5"/>
  <c r="S257" i="5" s="1"/>
  <c r="R258" i="5"/>
  <c r="R259" i="5"/>
  <c r="R260" i="5"/>
  <c r="R261" i="5"/>
  <c r="S261" i="5" s="1"/>
  <c r="R262" i="5"/>
  <c r="R263" i="5"/>
  <c r="R264" i="5"/>
  <c r="R265" i="5"/>
  <c r="S265" i="5" s="1"/>
  <c r="R266" i="5"/>
  <c r="R267" i="5"/>
  <c r="R268" i="5"/>
  <c r="R269" i="5"/>
  <c r="S269" i="5" s="1"/>
  <c r="R270" i="5"/>
  <c r="R271" i="5"/>
  <c r="R272" i="5"/>
  <c r="R273" i="5"/>
  <c r="S273" i="5" s="1"/>
  <c r="R274" i="5"/>
  <c r="R275" i="5"/>
  <c r="R276" i="5"/>
  <c r="R277" i="5"/>
  <c r="S277" i="5" s="1"/>
  <c r="R278" i="5"/>
  <c r="R279" i="5"/>
  <c r="R280" i="5"/>
  <c r="R281" i="5"/>
  <c r="S281" i="5" s="1"/>
  <c r="R282" i="5"/>
  <c r="R283" i="5"/>
  <c r="R284" i="5"/>
  <c r="R285" i="5"/>
  <c r="S285" i="5" s="1"/>
  <c r="R286" i="5"/>
  <c r="R287" i="5"/>
  <c r="R288" i="5"/>
  <c r="R289" i="5"/>
  <c r="S289" i="5" s="1"/>
  <c r="R290" i="5"/>
  <c r="R291" i="5"/>
  <c r="R292" i="5"/>
  <c r="R293" i="5"/>
  <c r="S293" i="5" s="1"/>
  <c r="R294" i="5"/>
  <c r="R295" i="5"/>
  <c r="R296" i="5"/>
  <c r="R297" i="5"/>
  <c r="S297" i="5" s="1"/>
  <c r="R298" i="5"/>
  <c r="R299" i="5"/>
  <c r="R300" i="5"/>
  <c r="R301" i="5"/>
  <c r="S301" i="5" s="1"/>
  <c r="R302" i="5"/>
  <c r="R303" i="5"/>
  <c r="R304" i="5"/>
  <c r="R305" i="5"/>
  <c r="S305" i="5" s="1"/>
  <c r="R306" i="5"/>
  <c r="R307" i="5"/>
  <c r="R308" i="5"/>
  <c r="R309" i="5"/>
  <c r="S309" i="5" s="1"/>
  <c r="R310" i="5"/>
  <c r="R311" i="5"/>
  <c r="R312" i="5"/>
  <c r="R313" i="5"/>
  <c r="S313" i="5" s="1"/>
  <c r="R314" i="5"/>
  <c r="R315" i="5"/>
  <c r="R316" i="5"/>
  <c r="R317" i="5"/>
  <c r="S317" i="5" s="1"/>
  <c r="R318" i="5"/>
  <c r="R319" i="5"/>
  <c r="R320" i="5"/>
  <c r="R321" i="5"/>
  <c r="S321" i="5" s="1"/>
  <c r="R322" i="5"/>
  <c r="R323" i="5"/>
  <c r="R324" i="5"/>
  <c r="R325" i="5"/>
  <c r="S325" i="5" s="1"/>
  <c r="R326" i="5"/>
  <c r="R327" i="5"/>
  <c r="R328" i="5"/>
  <c r="R329" i="5"/>
  <c r="S329" i="5" s="1"/>
  <c r="R330" i="5"/>
  <c r="R331" i="5"/>
  <c r="R332" i="5"/>
  <c r="R333" i="5"/>
  <c r="S333" i="5" s="1"/>
  <c r="R334" i="5"/>
  <c r="R335" i="5"/>
  <c r="R336" i="5"/>
  <c r="R337" i="5"/>
  <c r="S337" i="5" s="1"/>
  <c r="R338" i="5"/>
  <c r="R339" i="5"/>
  <c r="R340" i="5"/>
  <c r="S340" i="5" s="1"/>
  <c r="R341" i="5"/>
  <c r="S341" i="5" s="1"/>
  <c r="R342" i="5"/>
  <c r="S342" i="5" s="1"/>
  <c r="R343" i="5"/>
  <c r="S343" i="5" s="1"/>
  <c r="R344" i="5"/>
  <c r="S344" i="5" s="1"/>
  <c r="L8" i="5"/>
  <c r="L6" i="1600" s="1"/>
  <c r="L9" i="5"/>
  <c r="L7" i="1600" s="1"/>
  <c r="L10" i="5"/>
  <c r="L8" i="1600" s="1"/>
  <c r="L11" i="5"/>
  <c r="L12" i="5"/>
  <c r="L10" i="1600" s="1"/>
  <c r="L13" i="5"/>
  <c r="L14" i="5"/>
  <c r="L12" i="1600" s="1"/>
  <c r="L15" i="5"/>
  <c r="L16" i="5"/>
  <c r="L14" i="1600" s="1"/>
  <c r="L17" i="5"/>
  <c r="L15" i="1600" s="1"/>
  <c r="L18" i="5"/>
  <c r="L16" i="1600" s="1"/>
  <c r="L19" i="5"/>
  <c r="L17" i="1600" s="1"/>
  <c r="L20" i="5"/>
  <c r="L18" i="1600" s="1"/>
  <c r="L21" i="5"/>
  <c r="L22" i="5"/>
  <c r="L23" i="5"/>
  <c r="L21" i="1600" s="1"/>
  <c r="L24" i="5"/>
  <c r="L22" i="1600" s="1"/>
  <c r="L25" i="5"/>
  <c r="L23" i="1600" s="1"/>
  <c r="L26" i="5"/>
  <c r="L24" i="1600" s="1"/>
  <c r="N16" i="8"/>
  <c r="A314" i="33823"/>
  <c r="A315" i="33823" s="1"/>
  <c r="A316" i="33823" s="1"/>
  <c r="A317" i="33823" s="1"/>
  <c r="A318" i="33823" s="1"/>
  <c r="A319" i="33823" s="1"/>
  <c r="A320" i="33823" s="1"/>
  <c r="A321" i="33823" s="1"/>
  <c r="A322" i="33823" s="1"/>
  <c r="N12" i="8"/>
  <c r="L27" i="1600"/>
  <c r="L28" i="1600"/>
  <c r="L29" i="1600"/>
  <c r="L30" i="1600"/>
  <c r="L31" i="1600"/>
  <c r="G31" i="5"/>
  <c r="G30" i="5"/>
  <c r="G29" i="5"/>
  <c r="G28" i="5"/>
  <c r="G27" i="5"/>
  <c r="G26" i="5"/>
  <c r="G25" i="5"/>
  <c r="G24" i="5"/>
  <c r="G23" i="5"/>
  <c r="G22" i="5"/>
  <c r="G21" i="5"/>
  <c r="G20" i="5"/>
  <c r="G19" i="5"/>
  <c r="G18" i="5"/>
  <c r="G17" i="5"/>
  <c r="G16" i="5"/>
  <c r="G15" i="5"/>
  <c r="G14" i="5"/>
  <c r="G13" i="5"/>
  <c r="G11" i="5"/>
  <c r="G10" i="5"/>
  <c r="G9" i="5"/>
  <c r="G8" i="5"/>
  <c r="G7" i="5"/>
  <c r="F31" i="5"/>
  <c r="F30" i="5"/>
  <c r="F29" i="5"/>
  <c r="F28" i="5"/>
  <c r="F27" i="5"/>
  <c r="F26" i="5"/>
  <c r="F25" i="5"/>
  <c r="F24" i="5"/>
  <c r="F23" i="5"/>
  <c r="F22" i="5"/>
  <c r="F21" i="5"/>
  <c r="F20" i="5"/>
  <c r="F19" i="5"/>
  <c r="F18" i="5"/>
  <c r="F17" i="5"/>
  <c r="F16" i="5"/>
  <c r="F15" i="5"/>
  <c r="F14" i="5"/>
  <c r="F13" i="5"/>
  <c r="F11" i="5"/>
  <c r="F10" i="5"/>
  <c r="F9" i="5"/>
  <c r="F7" i="5"/>
  <c r="F8" i="5"/>
  <c r="D31" i="5"/>
  <c r="D30" i="5"/>
  <c r="D29" i="5"/>
  <c r="D28" i="5"/>
  <c r="D27" i="5"/>
  <c r="D26" i="5"/>
  <c r="D25" i="5"/>
  <c r="D24" i="5"/>
  <c r="D23" i="5"/>
  <c r="D22" i="5"/>
  <c r="D21" i="5"/>
  <c r="D20" i="5"/>
  <c r="D19" i="5"/>
  <c r="D18" i="5"/>
  <c r="D17" i="5"/>
  <c r="D16" i="5"/>
  <c r="D15" i="5"/>
  <c r="D14" i="5"/>
  <c r="D13" i="5"/>
  <c r="D11" i="5"/>
  <c r="D10" i="5"/>
  <c r="D9" i="5"/>
  <c r="D8" i="5"/>
  <c r="D7" i="5"/>
  <c r="C31" i="5"/>
  <c r="P29" i="1600" s="1"/>
  <c r="C30" i="5"/>
  <c r="P28" i="1600" s="1"/>
  <c r="C29" i="5"/>
  <c r="P27" i="1600" s="1"/>
  <c r="C28" i="5"/>
  <c r="P26" i="1600" s="1"/>
  <c r="C27" i="5"/>
  <c r="P25" i="1600" s="1"/>
  <c r="C26" i="5"/>
  <c r="P24" i="1600" s="1"/>
  <c r="C25" i="5"/>
  <c r="P23" i="1600" s="1"/>
  <c r="C24" i="5"/>
  <c r="P22" i="1600" s="1"/>
  <c r="P21" i="1600"/>
  <c r="P20" i="1600"/>
  <c r="P19" i="1600"/>
  <c r="P18" i="1600"/>
  <c r="P17" i="1600"/>
  <c r="P16" i="1600"/>
  <c r="C17" i="5"/>
  <c r="P15" i="1600" s="1"/>
  <c r="C16" i="5"/>
  <c r="P14" i="1600" s="1"/>
  <c r="C15" i="5"/>
  <c r="P13" i="1600" s="1"/>
  <c r="C14" i="5"/>
  <c r="P12" i="1600" s="1"/>
  <c r="C13" i="5"/>
  <c r="P11" i="1600" s="1"/>
  <c r="P10" i="1600"/>
  <c r="C11" i="5"/>
  <c r="P9" i="1600" s="1"/>
  <c r="C10" i="5"/>
  <c r="P8" i="1600" s="1"/>
  <c r="C9" i="5"/>
  <c r="P7" i="1600" s="1"/>
  <c r="C8" i="5"/>
  <c r="P5" i="1600"/>
  <c r="L7" i="5"/>
  <c r="L5" i="1600"/>
  <c r="L27" i="5"/>
  <c r="L28" i="5"/>
  <c r="L26" i="1600"/>
  <c r="N13" i="8"/>
  <c r="N14" i="8"/>
  <c r="R16" i="8"/>
  <c r="R14" i="8"/>
  <c r="R12" i="8"/>
  <c r="L1" i="1600"/>
  <c r="L32" i="1600"/>
  <c r="L33" i="1600"/>
  <c r="L34" i="1600"/>
  <c r="L35" i="1600"/>
  <c r="L36" i="1600"/>
  <c r="L37" i="1600"/>
  <c r="L38" i="1600"/>
  <c r="L39" i="1600"/>
  <c r="L40" i="1600"/>
  <c r="L41" i="1600"/>
  <c r="L42" i="1600"/>
  <c r="L43" i="1600"/>
  <c r="L44" i="1600"/>
  <c r="L45" i="1600"/>
  <c r="L46" i="1600"/>
  <c r="L47" i="1600"/>
  <c r="L48" i="1600"/>
  <c r="L49" i="1600"/>
  <c r="L50" i="1600"/>
  <c r="L51" i="1600"/>
  <c r="L52" i="1600"/>
  <c r="R7" i="5"/>
  <c r="S7" i="5"/>
  <c r="R8" i="5"/>
  <c r="S8" i="5" s="1"/>
  <c r="T8" i="5"/>
  <c r="U8" i="5" s="1"/>
  <c r="V8" i="5" s="1"/>
  <c r="T7" i="5"/>
  <c r="U7" i="5"/>
  <c r="V7" i="5" s="1"/>
  <c r="T338" i="5"/>
  <c r="T339" i="5"/>
  <c r="U339" i="5" s="1"/>
  <c r="V339" i="5" s="1"/>
  <c r="T340" i="5"/>
  <c r="U340" i="5" s="1"/>
  <c r="V340" i="5" s="1"/>
  <c r="T341" i="5"/>
  <c r="U341" i="5"/>
  <c r="V341" i="5"/>
  <c r="T342" i="5"/>
  <c r="U342" i="5" s="1"/>
  <c r="V342" i="5" s="1"/>
  <c r="T343" i="5"/>
  <c r="U343" i="5"/>
  <c r="V343" i="5"/>
  <c r="T344" i="5"/>
  <c r="U344" i="5" s="1"/>
  <c r="V344" i="5" s="1"/>
  <c r="T345" i="5"/>
  <c r="U345" i="5" s="1"/>
  <c r="V345" i="5" s="1"/>
  <c r="T346" i="5"/>
  <c r="U346" i="5"/>
  <c r="V346" i="5" s="1"/>
  <c r="T347" i="5"/>
  <c r="U347" i="5" s="1"/>
  <c r="V347" i="5" s="1"/>
  <c r="R345" i="5"/>
  <c r="S345" i="5" s="1"/>
  <c r="R346" i="5"/>
  <c r="S346" i="5"/>
  <c r="R347" i="5"/>
  <c r="S347" i="5" s="1"/>
  <c r="A14" i="1600"/>
  <c r="A15" i="1600"/>
  <c r="A16" i="1600"/>
  <c r="A17" i="1600"/>
  <c r="A18" i="1600"/>
  <c r="A5" i="1600"/>
  <c r="A6" i="1600"/>
  <c r="A7" i="1600"/>
  <c r="A8" i="1600"/>
  <c r="A9" i="1600"/>
  <c r="H32" i="5"/>
  <c r="I32" i="5"/>
  <c r="P6" i="1600" l="1"/>
  <c r="C32" i="5"/>
  <c r="F21" i="8" s="1"/>
  <c r="I21" i="8" s="1"/>
  <c r="A19" i="1600"/>
  <c r="A10" i="1600"/>
  <c r="F22" i="8" s="1"/>
  <c r="I22" i="8" s="1"/>
  <c r="O14" i="8" l="1"/>
  <c r="O12" i="8"/>
  <c r="O16" i="8" s="1"/>
  <c r="F24" i="8" s="1"/>
  <c r="I24" i="8" s="1"/>
  <c r="F25" i="8"/>
  <c r="I25" i="8" s="1"/>
  <c r="O13" i="8"/>
  <c r="O15" i="8" l="1"/>
  <c r="O18" i="8" s="1"/>
  <c r="O20" i="8" l="1"/>
  <c r="F23" i="8"/>
  <c r="I23" i="8" s="1"/>
  <c r="I2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川村　茂美</author>
  </authors>
  <commentList>
    <comment ref="E7" authorId="0" shapeId="0" xr:uid="{00000000-0006-0000-0000-000001000000}">
      <text>
        <r>
          <rPr>
            <b/>
            <sz val="9"/>
            <color indexed="81"/>
            <rFont val="ＭＳ Ｐゴシック"/>
            <family val="3"/>
            <charset val="128"/>
          </rPr>
          <t>団体名の変更・追加は[O列]セルで修正して下さい。</t>
        </r>
        <r>
          <rPr>
            <sz val="9"/>
            <color indexed="81"/>
            <rFont val="ＭＳ Ｐゴシック"/>
            <family val="3"/>
            <charset val="128"/>
          </rPr>
          <t xml:space="preserve">
</t>
        </r>
      </text>
    </comment>
    <comment ref="B12" authorId="0" shapeId="0" xr:uid="{00000000-0006-0000-0000-000002000000}">
      <text>
        <r>
          <rPr>
            <b/>
            <sz val="9"/>
            <color indexed="81"/>
            <rFont val="ＭＳ Ｐゴシック"/>
            <family val="3"/>
            <charset val="128"/>
          </rPr>
          <t>出場者２名以上５名まで審判員１名記入</t>
        </r>
        <r>
          <rPr>
            <sz val="9"/>
            <color indexed="81"/>
            <rFont val="ＭＳ Ｐゴシック"/>
            <family val="3"/>
            <charset val="128"/>
          </rPr>
          <t xml:space="preserve">
</t>
        </r>
      </text>
    </comment>
    <comment ref="B13" authorId="0" shapeId="0" xr:uid="{00000000-0006-0000-0000-000003000000}">
      <text>
        <r>
          <rPr>
            <b/>
            <sz val="9"/>
            <color indexed="81"/>
            <rFont val="ＭＳ Ｐゴシック"/>
            <family val="3"/>
            <charset val="128"/>
          </rPr>
          <t>出場者６名以上１４名まで審判員２名を記入</t>
        </r>
        <r>
          <rPr>
            <sz val="9"/>
            <color indexed="81"/>
            <rFont val="ＭＳ Ｐゴシック"/>
            <family val="3"/>
            <charset val="128"/>
          </rPr>
          <t xml:space="preserve">
</t>
        </r>
      </text>
    </comment>
    <comment ref="B14" authorId="0" shapeId="0" xr:uid="{00000000-0006-0000-0000-000004000000}">
      <text>
        <r>
          <rPr>
            <b/>
            <sz val="9"/>
            <color indexed="81"/>
            <rFont val="ＭＳ Ｐゴシック"/>
            <family val="3"/>
            <charset val="128"/>
          </rPr>
          <t>出場者１５名以上は審判員３名を記入</t>
        </r>
      </text>
    </comment>
    <comment ref="B15" authorId="0" shapeId="0" xr:uid="{00000000-0006-0000-0000-000005000000}">
      <text>
        <r>
          <rPr>
            <b/>
            <sz val="9"/>
            <color indexed="81"/>
            <rFont val="ＭＳ Ｐゴシック"/>
            <family val="3"/>
            <charset val="128"/>
          </rPr>
          <t>出場者５名以上７名までは帯同役員１名を記入</t>
        </r>
        <r>
          <rPr>
            <sz val="9"/>
            <color indexed="81"/>
            <rFont val="ＭＳ Ｐゴシック"/>
            <family val="3"/>
            <charset val="128"/>
          </rPr>
          <t xml:space="preserve">
</t>
        </r>
      </text>
    </comment>
    <comment ref="B16" authorId="0" shapeId="0" xr:uid="{00000000-0006-0000-0000-000006000000}">
      <text>
        <r>
          <rPr>
            <b/>
            <sz val="9"/>
            <color indexed="81"/>
            <rFont val="ＭＳ Ｐゴシック"/>
            <family val="3"/>
            <charset val="128"/>
          </rPr>
          <t>出場者８名以上１０名以下は帯同役員２名を記入</t>
        </r>
        <r>
          <rPr>
            <sz val="9"/>
            <color indexed="81"/>
            <rFont val="ＭＳ Ｐゴシック"/>
            <family val="3"/>
            <charset val="128"/>
          </rPr>
          <t xml:space="preserve">
</t>
        </r>
      </text>
    </comment>
    <comment ref="B17" authorId="0" shapeId="0" xr:uid="{00000000-0006-0000-0000-000007000000}">
      <text>
        <r>
          <rPr>
            <b/>
            <sz val="9"/>
            <color indexed="81"/>
            <rFont val="ＭＳ Ｐゴシック"/>
            <family val="3"/>
            <charset val="128"/>
          </rPr>
          <t>出場者１１名以上１４名以下は帯同役員３名を記入</t>
        </r>
        <r>
          <rPr>
            <sz val="9"/>
            <color indexed="81"/>
            <rFont val="ＭＳ Ｐゴシック"/>
            <family val="3"/>
            <charset val="128"/>
          </rPr>
          <t xml:space="preserve">
</t>
        </r>
      </text>
    </comment>
    <comment ref="B18" authorId="0" shapeId="0" xr:uid="{00000000-0006-0000-0000-000008000000}">
      <text>
        <r>
          <rPr>
            <b/>
            <sz val="9"/>
            <color indexed="81"/>
            <rFont val="ＭＳ Ｐゴシック"/>
            <family val="3"/>
            <charset val="128"/>
          </rPr>
          <t>出場者１５名以上は帯同役員４名を記入</t>
        </r>
        <r>
          <rPr>
            <sz val="9"/>
            <color indexed="81"/>
            <rFont val="ＭＳ Ｐゴシック"/>
            <family val="3"/>
            <charset val="128"/>
          </rPr>
          <t xml:space="preserve">
</t>
        </r>
      </text>
    </comment>
    <comment ref="F23" authorId="0" shapeId="0" xr:uid="{00000000-0006-0000-0000-000009000000}">
      <text>
        <r>
          <rPr>
            <b/>
            <sz val="9"/>
            <color indexed="81"/>
            <rFont val="ＭＳ Ｐゴシック"/>
            <family val="3"/>
            <charset val="128"/>
          </rPr>
          <t>２日共派遣不可能人数を入力</t>
        </r>
      </text>
    </comment>
    <comment ref="F24" authorId="0" shapeId="0" xr:uid="{00000000-0006-0000-0000-00000A000000}">
      <text>
        <r>
          <rPr>
            <b/>
            <sz val="9"/>
            <color indexed="81"/>
            <rFont val="ＭＳ Ｐゴシック"/>
            <family val="3"/>
            <charset val="128"/>
          </rPr>
          <t>２日共派遣不可能人数を入力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川村　茂美</author>
    <author>Shigemi-Kawamura</author>
  </authors>
  <commentList>
    <comment ref="B6" authorId="0" shapeId="0" xr:uid="{00000000-0006-0000-0100-000001000000}">
      <text>
        <r>
          <rPr>
            <b/>
            <sz val="9"/>
            <color indexed="81"/>
            <rFont val="ＭＳ Ｐゴシック"/>
            <family val="3"/>
            <charset val="128"/>
          </rPr>
          <t>会録番号が不明の場合は架空の数字を入力してください</t>
        </r>
        <r>
          <rPr>
            <sz val="9"/>
            <color indexed="81"/>
            <rFont val="ＭＳ Ｐゴシック"/>
            <family val="3"/>
            <charset val="128"/>
          </rPr>
          <t xml:space="preserve">
</t>
        </r>
      </text>
    </comment>
    <comment ref="J6" authorId="1" shapeId="0" xr:uid="{00000000-0006-0000-0100-000002000000}">
      <text>
        <r>
          <rPr>
            <sz val="11"/>
            <color indexed="81"/>
            <rFont val="ＭＳ Ｐゴシック"/>
            <family val="3"/>
            <charset val="128"/>
          </rPr>
          <t>例）2001.04.01</t>
        </r>
      </text>
    </comment>
  </commentList>
</comments>
</file>

<file path=xl/sharedStrings.xml><?xml version="1.0" encoding="utf-8"?>
<sst xmlns="http://schemas.openxmlformats.org/spreadsheetml/2006/main" count="3538" uniqueCount="1032">
  <si>
    <t>区分</t>
  </si>
  <si>
    <t>一般</t>
  </si>
  <si>
    <t>男</t>
  </si>
  <si>
    <t>○</t>
  </si>
  <si>
    <t>女</t>
  </si>
  <si>
    <t>高校</t>
  </si>
  <si>
    <t>大学</t>
  </si>
  <si>
    <t>北見工業大学トランポリン競技部</t>
  </si>
  <si>
    <t>いずみ　ようすけ</t>
  </si>
  <si>
    <t>道登録
会員番号</t>
    <rPh sb="0" eb="1">
      <t>ドウ</t>
    </rPh>
    <rPh sb="1" eb="3">
      <t>トウロク</t>
    </rPh>
    <rPh sb="4" eb="6">
      <t>カイイン</t>
    </rPh>
    <rPh sb="6" eb="8">
      <t>バンゴウ</t>
    </rPh>
    <phoneticPr fontId="2"/>
  </si>
  <si>
    <t>審判員名</t>
    <rPh sb="0" eb="3">
      <t>シンパンイン</t>
    </rPh>
    <rPh sb="3" eb="4">
      <t>メイ</t>
    </rPh>
    <phoneticPr fontId="2"/>
  </si>
  <si>
    <t>性別</t>
    <rPh sb="0" eb="2">
      <t>セイベツ</t>
    </rPh>
    <phoneticPr fontId="2"/>
  </si>
  <si>
    <t>資格</t>
    <rPh sb="0" eb="2">
      <t>シカク</t>
    </rPh>
    <phoneticPr fontId="2"/>
  </si>
  <si>
    <t>年齢</t>
    <rPh sb="0" eb="2">
      <t>ネンレイ</t>
    </rPh>
    <phoneticPr fontId="2"/>
  </si>
  <si>
    <t>女</t>
    <rPh sb="0" eb="1">
      <t>オンナ</t>
    </rPh>
    <phoneticPr fontId="2"/>
  </si>
  <si>
    <t>国際</t>
    <rPh sb="0" eb="2">
      <t>コクサイ</t>
    </rPh>
    <phoneticPr fontId="2"/>
  </si>
  <si>
    <t>１種</t>
    <rPh sb="1" eb="2">
      <t>シュ</t>
    </rPh>
    <phoneticPr fontId="2"/>
  </si>
  <si>
    <t>２種</t>
    <rPh sb="1" eb="2">
      <t>シュ</t>
    </rPh>
    <phoneticPr fontId="2"/>
  </si>
  <si>
    <t>３種</t>
    <rPh sb="1" eb="2">
      <t>シュ</t>
    </rPh>
    <phoneticPr fontId="2"/>
  </si>
  <si>
    <t>℡</t>
    <phoneticPr fontId="2"/>
  </si>
  <si>
    <t>参加料計算欄</t>
    <rPh sb="0" eb="3">
      <t>サンカリョウ</t>
    </rPh>
    <rPh sb="3" eb="5">
      <t>ケイサン</t>
    </rPh>
    <rPh sb="5" eb="6">
      <t>ラン</t>
    </rPh>
    <phoneticPr fontId="2"/>
  </si>
  <si>
    <t>円</t>
    <rPh sb="0" eb="1">
      <t>エン</t>
    </rPh>
    <phoneticPr fontId="2"/>
  </si>
  <si>
    <t>×</t>
    <phoneticPr fontId="2"/>
  </si>
  <si>
    <t>名</t>
    <rPh sb="0" eb="1">
      <t>メイ</t>
    </rPh>
    <phoneticPr fontId="2"/>
  </si>
  <si>
    <t>＝</t>
    <phoneticPr fontId="2"/>
  </si>
  <si>
    <t>帯同審判違約金</t>
    <rPh sb="0" eb="2">
      <t>タイドウ</t>
    </rPh>
    <rPh sb="2" eb="4">
      <t>シンパン</t>
    </rPh>
    <rPh sb="4" eb="7">
      <t>イヤクキン</t>
    </rPh>
    <phoneticPr fontId="2"/>
  </si>
  <si>
    <t>合　計</t>
    <rPh sb="0" eb="3">
      <t>ゴウケイ</t>
    </rPh>
    <phoneticPr fontId="2"/>
  </si>
  <si>
    <t>標記の大会に参加したいので、ここに参加料を添えて申し込みます。</t>
    <rPh sb="0" eb="2">
      <t>ヒョウキ</t>
    </rPh>
    <rPh sb="3" eb="5">
      <t>タイカイ</t>
    </rPh>
    <rPh sb="6" eb="8">
      <t>サンカ</t>
    </rPh>
    <rPh sb="17" eb="20">
      <t>サンカリョウ</t>
    </rPh>
    <rPh sb="21" eb="22">
      <t>ソ</t>
    </rPh>
    <rPh sb="24" eb="27">
      <t>モウシコ</t>
    </rPh>
    <phoneticPr fontId="2"/>
  </si>
  <si>
    <t>申込責任者</t>
    <rPh sb="0" eb="2">
      <t>モウシコミ</t>
    </rPh>
    <rPh sb="2" eb="5">
      <t>セキニンシャ</t>
    </rPh>
    <phoneticPr fontId="2"/>
  </si>
  <si>
    <t>住　所</t>
    <rPh sb="0" eb="3">
      <t>ジュウショ</t>
    </rPh>
    <phoneticPr fontId="2"/>
  </si>
  <si>
    <t>連絡先　〒</t>
    <rPh sb="0" eb="2">
      <t>レンラク</t>
    </rPh>
    <rPh sb="2" eb="3">
      <t>サキ</t>
    </rPh>
    <phoneticPr fontId="2"/>
  </si>
  <si>
    <t>電話番号</t>
    <rPh sb="0" eb="2">
      <t>デンワ</t>
    </rPh>
    <rPh sb="2" eb="4">
      <t>バンゴウ</t>
    </rPh>
    <phoneticPr fontId="2"/>
  </si>
  <si>
    <t>No</t>
    <phoneticPr fontId="2"/>
  </si>
  <si>
    <t>選手名</t>
    <rPh sb="0" eb="3">
      <t>センシュメイ</t>
    </rPh>
    <phoneticPr fontId="2"/>
  </si>
  <si>
    <t>ふりがな</t>
    <phoneticPr fontId="2"/>
  </si>
  <si>
    <t>所属団体名</t>
    <rPh sb="0" eb="2">
      <t>ショゾク</t>
    </rPh>
    <rPh sb="2" eb="4">
      <t>ダンタイ</t>
    </rPh>
    <rPh sb="4" eb="5">
      <t>メイ</t>
    </rPh>
    <phoneticPr fontId="2"/>
  </si>
  <si>
    <t>個人選手権</t>
    <rPh sb="0" eb="2">
      <t>コジン</t>
    </rPh>
    <rPh sb="2" eb="5">
      <t>センシュケン</t>
    </rPh>
    <phoneticPr fontId="2"/>
  </si>
  <si>
    <t>No.</t>
    <phoneticPr fontId="2"/>
  </si>
  <si>
    <t>尚、負傷の際の責任につきましては、各所属団体でもつ事とします。</t>
    <rPh sb="0" eb="1">
      <t>ナオ</t>
    </rPh>
    <rPh sb="2" eb="4">
      <t>フショウ</t>
    </rPh>
    <rPh sb="5" eb="6">
      <t>サイ</t>
    </rPh>
    <rPh sb="7" eb="9">
      <t>セキニン</t>
    </rPh>
    <rPh sb="17" eb="18">
      <t>カク</t>
    </rPh>
    <rPh sb="18" eb="20">
      <t>ショゾク</t>
    </rPh>
    <rPh sb="20" eb="22">
      <t>ダンタイ</t>
    </rPh>
    <rPh sb="25" eb="26">
      <t>コト</t>
    </rPh>
    <phoneticPr fontId="2"/>
  </si>
  <si>
    <t>男</t>
    <rPh sb="0" eb="1">
      <t>ダンシ</t>
    </rPh>
    <phoneticPr fontId="2"/>
  </si>
  <si>
    <t>女</t>
    <rPh sb="0" eb="1">
      <t>ジョシ</t>
    </rPh>
    <phoneticPr fontId="2"/>
  </si>
  <si>
    <t>プログラム等に反映されますので、水色セルに誤字・空欄の無いように記入願います。</t>
    <rPh sb="5" eb="6">
      <t>トウ</t>
    </rPh>
    <rPh sb="7" eb="9">
      <t>ハンエイ</t>
    </rPh>
    <rPh sb="16" eb="18">
      <t>ミズイロ</t>
    </rPh>
    <rPh sb="21" eb="23">
      <t>ゴジ</t>
    </rPh>
    <rPh sb="24" eb="26">
      <t>クウラン</t>
    </rPh>
    <rPh sb="27" eb="28">
      <t>ナ</t>
    </rPh>
    <rPh sb="32" eb="34">
      <t>キニュウ</t>
    </rPh>
    <rPh sb="34" eb="35">
      <t>ネガ</t>
    </rPh>
    <phoneticPr fontId="2"/>
  </si>
  <si>
    <t>参加料入金</t>
    <rPh sb="0" eb="3">
      <t>サンカリョウ</t>
    </rPh>
    <rPh sb="3" eb="5">
      <t>ニュウキン</t>
    </rPh>
    <phoneticPr fontId="2"/>
  </si>
  <si>
    <t>納入</t>
    <rPh sb="0" eb="2">
      <t>ノウニュウ</t>
    </rPh>
    <phoneticPr fontId="2"/>
  </si>
  <si>
    <t>未納</t>
    <rPh sb="0" eb="2">
      <t>ミノウ</t>
    </rPh>
    <phoneticPr fontId="2"/>
  </si>
  <si>
    <t>不足</t>
    <rPh sb="0" eb="2">
      <t>フソク</t>
    </rPh>
    <phoneticPr fontId="2"/>
  </si>
  <si>
    <t>返納</t>
    <rPh sb="0" eb="2">
      <t>ヘンノウ</t>
    </rPh>
    <phoneticPr fontId="2"/>
  </si>
  <si>
    <t>団体名</t>
    <rPh sb="0" eb="3">
      <t>ダンタイメイ</t>
    </rPh>
    <phoneticPr fontId="2"/>
  </si>
  <si>
    <t>士別トランポリン協会</t>
  </si>
  <si>
    <t>美深町トランポリン協会</t>
  </si>
  <si>
    <t>風連トランポリン協会</t>
  </si>
  <si>
    <t>クラス</t>
    <phoneticPr fontId="2"/>
  </si>
  <si>
    <t>（　自　動　計　算　）</t>
    <rPh sb="2" eb="3">
      <t>ジ</t>
    </rPh>
    <rPh sb="4" eb="5">
      <t>ドウ</t>
    </rPh>
    <rPh sb="6" eb="7">
      <t>ケイ</t>
    </rPh>
    <rPh sb="8" eb="9">
      <t>ザン</t>
    </rPh>
    <phoneticPr fontId="2"/>
  </si>
  <si>
    <t>水色の部分のみに記入してください。</t>
    <rPh sb="0" eb="2">
      <t>ミズイロ</t>
    </rPh>
    <rPh sb="3" eb="5">
      <t>ブブン</t>
    </rPh>
    <rPh sb="8" eb="10">
      <t>キニュウ</t>
    </rPh>
    <phoneticPr fontId="2"/>
  </si>
  <si>
    <t>帯同審判員名簿(必要に応じて水色部分が増えます。)</t>
    <rPh sb="0" eb="2">
      <t>タイドウ</t>
    </rPh>
    <rPh sb="2" eb="5">
      <t>シンパンイン</t>
    </rPh>
    <rPh sb="5" eb="7">
      <t>メイボ</t>
    </rPh>
    <rPh sb="8" eb="10">
      <t>ヒツヨウ</t>
    </rPh>
    <rPh sb="11" eb="12">
      <t>オウ</t>
    </rPh>
    <rPh sb="14" eb="16">
      <t>ミズイロ</t>
    </rPh>
    <rPh sb="16" eb="18">
      <t>ブブン</t>
    </rPh>
    <rPh sb="19" eb="20">
      <t>フ</t>
    </rPh>
    <phoneticPr fontId="2"/>
  </si>
  <si>
    <t>競技会参加団体名　：</t>
    <rPh sb="0" eb="3">
      <t>キョウギカイ</t>
    </rPh>
    <rPh sb="3" eb="5">
      <t>サンカ</t>
    </rPh>
    <rPh sb="5" eb="7">
      <t>ダンタイ</t>
    </rPh>
    <rPh sb="7" eb="8">
      <t>メイ</t>
    </rPh>
    <phoneticPr fontId="13"/>
  </si>
  <si>
    <t>ﾁｰﾑ</t>
    <phoneticPr fontId="2"/>
  </si>
  <si>
    <t>選手名　１</t>
    <rPh sb="0" eb="3">
      <t>センシュメイ</t>
    </rPh>
    <phoneticPr fontId="2"/>
  </si>
  <si>
    <t>選手名　２</t>
    <rPh sb="0" eb="3">
      <t>センシュメイ</t>
    </rPh>
    <phoneticPr fontId="2"/>
  </si>
  <si>
    <t>選手名　３</t>
    <rPh sb="0" eb="3">
      <t>センシュメイ</t>
    </rPh>
    <phoneticPr fontId="2"/>
  </si>
  <si>
    <t>団体の部</t>
    <rPh sb="0" eb="2">
      <t>ダンタイ</t>
    </rPh>
    <rPh sb="3" eb="4">
      <t>ブ</t>
    </rPh>
    <phoneticPr fontId="2"/>
  </si>
  <si>
    <t>個　　人</t>
    <rPh sb="0" eb="1">
      <t>コ</t>
    </rPh>
    <rPh sb="3" eb="4">
      <t>ジン</t>
    </rPh>
    <phoneticPr fontId="2"/>
  </si>
  <si>
    <t>団　　体</t>
    <rPh sb="0" eb="1">
      <t>ダン</t>
    </rPh>
    <rPh sb="3" eb="4">
      <t>カラダ</t>
    </rPh>
    <phoneticPr fontId="2"/>
  </si>
  <si>
    <t>申請代表者　 ：</t>
    <rPh sb="0" eb="2">
      <t>シンセイ</t>
    </rPh>
    <rPh sb="2" eb="5">
      <t>ダイヒョウシャ</t>
    </rPh>
    <phoneticPr fontId="13"/>
  </si>
  <si>
    <t>✔</t>
    <phoneticPr fontId="13"/>
  </si>
  <si>
    <t>No.</t>
  </si>
  <si>
    <t>みなとや　ゆうじ</t>
  </si>
  <si>
    <t>音更トランポリンクラブ</t>
  </si>
  <si>
    <t/>
  </si>
  <si>
    <t>名　　　　前</t>
  </si>
  <si>
    <t>性別</t>
  </si>
  <si>
    <t>所　　属　　団　　体</t>
  </si>
  <si>
    <t>かしくら　たかし</t>
  </si>
  <si>
    <t>個人出場
クラス</t>
    <rPh sb="0" eb="2">
      <t>コジン</t>
    </rPh>
    <rPh sb="2" eb="4">
      <t>シュツジョウ</t>
    </rPh>
    <phoneticPr fontId="2"/>
  </si>
  <si>
    <t>E-Mail</t>
    <phoneticPr fontId="2"/>
  </si>
  <si>
    <t>予選会参加
クラス</t>
    <rPh sb="0" eb="3">
      <t>ヨセンカイ</t>
    </rPh>
    <rPh sb="3" eb="4">
      <t>サン</t>
    </rPh>
    <rPh sb="4" eb="5">
      <t>カ</t>
    </rPh>
    <phoneticPr fontId="2"/>
  </si>
  <si>
    <t>男子</t>
    <rPh sb="0" eb="2">
      <t>ダンシ</t>
    </rPh>
    <phoneticPr fontId="2"/>
  </si>
  <si>
    <t>女子</t>
    <rPh sb="0" eb="2">
      <t>ジョシ</t>
    </rPh>
    <phoneticPr fontId="2"/>
  </si>
  <si>
    <t>生年月日（西暦）</t>
    <rPh sb="0" eb="2">
      <t>セイネン</t>
    </rPh>
    <rPh sb="2" eb="4">
      <t>ガッピ</t>
    </rPh>
    <rPh sb="5" eb="7">
      <t>セイレキ</t>
    </rPh>
    <phoneticPr fontId="2"/>
  </si>
  <si>
    <t>参加申込書</t>
    <rPh sb="0" eb="2">
      <t>サンカ</t>
    </rPh>
    <rPh sb="2" eb="5">
      <t>モウシコミショ</t>
    </rPh>
    <phoneticPr fontId="2"/>
  </si>
  <si>
    <t>10歳以下</t>
    <rPh sb="2" eb="5">
      <t>サイイカ</t>
    </rPh>
    <phoneticPr fontId="2"/>
  </si>
  <si>
    <t>11歳～12歳</t>
    <rPh sb="2" eb="3">
      <t>サイ</t>
    </rPh>
    <rPh sb="6" eb="7">
      <t>サイ</t>
    </rPh>
    <phoneticPr fontId="2"/>
  </si>
  <si>
    <t>13歳～14歳</t>
    <rPh sb="2" eb="4">
      <t>サイカラ</t>
    </rPh>
    <rPh sb="6" eb="7">
      <t>サイ</t>
    </rPh>
    <phoneticPr fontId="2"/>
  </si>
  <si>
    <t>15歳～16歳</t>
    <rPh sb="2" eb="4">
      <t>サイカラ</t>
    </rPh>
    <rPh sb="6" eb="7">
      <t>サイ</t>
    </rPh>
    <phoneticPr fontId="2"/>
  </si>
  <si>
    <t>17歳以上</t>
    <rPh sb="2" eb="3">
      <t>サイ</t>
    </rPh>
    <rPh sb="3" eb="5">
      <t>イジョウ</t>
    </rPh>
    <phoneticPr fontId="2"/>
  </si>
  <si>
    <t>男</t>
    <rPh sb="0" eb="1">
      <t>オトコ</t>
    </rPh>
    <phoneticPr fontId="2"/>
  </si>
  <si>
    <t>おおの　ふうか</t>
  </si>
  <si>
    <t>にかいどう　けいいち</t>
  </si>
  <si>
    <t>滝上町トランポリン協会</t>
  </si>
  <si>
    <t>トランポリンクラブKITAMI</t>
  </si>
  <si>
    <t>津別トランポリンクラブ</t>
  </si>
  <si>
    <t>なかの体操クラブ</t>
  </si>
  <si>
    <t>十勝ジュニア体操クラブ</t>
  </si>
  <si>
    <t>ひえだみちなり</t>
  </si>
  <si>
    <t>小樽商科大学トランポリン競技部</t>
  </si>
  <si>
    <t>事務局記入</t>
    <rPh sb="0" eb="3">
      <t>ジムキョク</t>
    </rPh>
    <rPh sb="3" eb="5">
      <t>キニュウ</t>
    </rPh>
    <phoneticPr fontId="2"/>
  </si>
  <si>
    <t>北藤会</t>
  </si>
  <si>
    <t>やまざき　りょうた</t>
  </si>
  <si>
    <t>ごんずい　こうや</t>
  </si>
  <si>
    <t>うめだ　りょうげん</t>
  </si>
  <si>
    <t>２日共派遣不可能</t>
    <rPh sb="1" eb="2">
      <t>ニチ</t>
    </rPh>
    <rPh sb="2" eb="3">
      <t>トモ</t>
    </rPh>
    <rPh sb="3" eb="5">
      <t>ハケン</t>
    </rPh>
    <rPh sb="5" eb="7">
      <t>フカ</t>
    </rPh>
    <rPh sb="7" eb="8">
      <t>ノウ</t>
    </rPh>
    <phoneticPr fontId="2"/>
  </si>
  <si>
    <t>１日のみ派遣不可能</t>
    <rPh sb="1" eb="2">
      <t>ニチ</t>
    </rPh>
    <rPh sb="4" eb="6">
      <t>ハケン</t>
    </rPh>
    <rPh sb="6" eb="8">
      <t>フカ</t>
    </rPh>
    <rPh sb="8" eb="9">
      <t>ノウ</t>
    </rPh>
    <phoneticPr fontId="2"/>
  </si>
  <si>
    <t>４種</t>
    <rPh sb="1" eb="2">
      <t>シュ</t>
    </rPh>
    <phoneticPr fontId="2"/>
  </si>
  <si>
    <t>２日間</t>
    <rPh sb="1" eb="2">
      <t>ニチ</t>
    </rPh>
    <rPh sb="2" eb="3">
      <t>カン</t>
    </rPh>
    <phoneticPr fontId="2"/>
  </si>
  <si>
    <t>１日目のみ</t>
    <rPh sb="1" eb="2">
      <t>ニチ</t>
    </rPh>
    <rPh sb="2" eb="3">
      <t>メ</t>
    </rPh>
    <phoneticPr fontId="2"/>
  </si>
  <si>
    <t>２日目のみ</t>
    <rPh sb="1" eb="2">
      <t>ニチ</t>
    </rPh>
    <rPh sb="2" eb="3">
      <t>メ</t>
    </rPh>
    <phoneticPr fontId="2"/>
  </si>
  <si>
    <t>やち　ひょうご</t>
  </si>
  <si>
    <t>あおやま　いぶき</t>
  </si>
  <si>
    <t>幕別トランポリンクラブ　フーニ</t>
  </si>
  <si>
    <t>くさの　たかはる</t>
  </si>
  <si>
    <t>おくやま　たかひろ</t>
  </si>
  <si>
    <t>さたけ　ひとし</t>
  </si>
  <si>
    <t>たなか　ますみ</t>
  </si>
  <si>
    <t>なかむら　みはる</t>
  </si>
  <si>
    <t>おおつき　はなえ</t>
  </si>
  <si>
    <t>わかまつ　なおみ</t>
  </si>
  <si>
    <t>やまざき　まゆみ</t>
  </si>
  <si>
    <t>わかまつ　ゆうじ</t>
  </si>
  <si>
    <t>こいずみ　ひさえ</t>
  </si>
  <si>
    <t>すぎの　かおる</t>
  </si>
  <si>
    <t>まつなが　みのる</t>
  </si>
  <si>
    <t>わしみ　よしあき</t>
  </si>
  <si>
    <t>さくま　かずひろ</t>
  </si>
  <si>
    <t>すぎの　こうた</t>
  </si>
  <si>
    <t>はねかわ　みずえ</t>
  </si>
  <si>
    <t>いしはら　さちこ</t>
  </si>
  <si>
    <t>いけだ　まさゆき</t>
  </si>
  <si>
    <t>やち　あかね</t>
  </si>
  <si>
    <t>みなとや　ゆきほ</t>
  </si>
  <si>
    <t>みなとや　みさき</t>
  </si>
  <si>
    <t>ごうだ　てつお</t>
  </si>
  <si>
    <t>とがわ　つとむ</t>
  </si>
  <si>
    <t>いかわ　ちはる</t>
  </si>
  <si>
    <t>みよし　あつこ</t>
  </si>
  <si>
    <t>みよし　けいすけ</t>
  </si>
  <si>
    <t>はたの　まもる</t>
  </si>
  <si>
    <t>あきやま　のりひこ</t>
  </si>
  <si>
    <t>むらた　ゆり</t>
  </si>
  <si>
    <t>さか　こうき</t>
  </si>
  <si>
    <t>まつだ　もりまさ</t>
  </si>
  <si>
    <t>かみやま　かずのり</t>
  </si>
  <si>
    <t>くろだ　わたる</t>
  </si>
  <si>
    <t>やまもととしまさ</t>
  </si>
  <si>
    <t>さとう　　のりとし</t>
  </si>
  <si>
    <t>釧路トランポリンキッズスポーツ少年団</t>
  </si>
  <si>
    <t>くまやま　　さちこ</t>
  </si>
  <si>
    <t>もみやま　　あやこ</t>
  </si>
  <si>
    <t>釧路TCアクティヴ</t>
  </si>
  <si>
    <t>くぼた　ゆきえ</t>
  </si>
  <si>
    <t>たておか　しょうへい</t>
  </si>
  <si>
    <t>ごんずい　かりん</t>
  </si>
  <si>
    <t>たかはし　かずま</t>
  </si>
  <si>
    <t>なかの　よしひろ</t>
  </si>
  <si>
    <t>よしだ　けんじ</t>
  </si>
  <si>
    <t>やなぎもと　かいと</t>
  </si>
  <si>
    <t>やなぎもと　としゆき</t>
  </si>
  <si>
    <t>ちば　さらさ</t>
  </si>
  <si>
    <t>さとう　けんじ</t>
  </si>
  <si>
    <t>あきやま　ひろこ</t>
  </si>
  <si>
    <t>あきやま　さとし</t>
  </si>
  <si>
    <t>あきやま　たつき</t>
  </si>
  <si>
    <t>トランポリンクラブ　るねは</t>
  </si>
  <si>
    <t>枚</t>
    <rPh sb="0" eb="1">
      <t>マイ</t>
    </rPh>
    <phoneticPr fontId="13"/>
  </si>
  <si>
    <t>※各団体２枚までの申請となります</t>
    <rPh sb="1" eb="4">
      <t>カクダンタイ</t>
    </rPh>
    <rPh sb="5" eb="6">
      <t>マイ</t>
    </rPh>
    <rPh sb="9" eb="11">
      <t>シンセイ</t>
    </rPh>
    <phoneticPr fontId="13"/>
  </si>
  <si>
    <t>※指定の撮影場所ではビブス未着用者は撮影できません</t>
    <rPh sb="1" eb="3">
      <t>シテイ</t>
    </rPh>
    <rPh sb="4" eb="6">
      <t>サツエイ</t>
    </rPh>
    <rPh sb="6" eb="8">
      <t>バショ</t>
    </rPh>
    <rPh sb="13" eb="16">
      <t>ミチャクヨウ</t>
    </rPh>
    <rPh sb="16" eb="17">
      <t>シャ</t>
    </rPh>
    <rPh sb="18" eb="20">
      <t>サツエイ</t>
    </rPh>
    <phoneticPr fontId="13"/>
  </si>
  <si>
    <t>可</t>
    <rPh sb="0" eb="1">
      <t>カ</t>
    </rPh>
    <phoneticPr fontId="2"/>
  </si>
  <si>
    <t>帯同可否</t>
    <rPh sb="0" eb="2">
      <t>タイドウ</t>
    </rPh>
    <rPh sb="2" eb="4">
      <t>カヒ</t>
    </rPh>
    <phoneticPr fontId="2"/>
  </si>
  <si>
    <t>１日目</t>
    <rPh sb="0" eb="2">
      <t>イチニチ</t>
    </rPh>
    <rPh sb="2" eb="3">
      <t>メ</t>
    </rPh>
    <phoneticPr fontId="2"/>
  </si>
  <si>
    <t>２日目</t>
    <rPh sb="1" eb="2">
      <t>ニチ</t>
    </rPh>
    <rPh sb="2" eb="3">
      <t>メ</t>
    </rPh>
    <phoneticPr fontId="2"/>
  </si>
  <si>
    <t>↓</t>
    <phoneticPr fontId="2"/>
  </si>
  <si>
    <t>不可</t>
    <rPh sb="0" eb="2">
      <t>フカ</t>
    </rPh>
    <phoneticPr fontId="2"/>
  </si>
  <si>
    <t>いしたに　らいか</t>
  </si>
  <si>
    <t>すぎの　ひかる</t>
  </si>
  <si>
    <t>うしじま　かえで</t>
  </si>
  <si>
    <t>さくま　れいな</t>
  </si>
  <si>
    <t>こばやし　ちさと</t>
  </si>
  <si>
    <t>みなとやこうじ</t>
  </si>
  <si>
    <t>おさむら　ごうき</t>
  </si>
  <si>
    <t>さぐち　　なぎ</t>
  </si>
  <si>
    <t>G</t>
  </si>
  <si>
    <t>しらと　こと</t>
  </si>
  <si>
    <t>しらと　ふき</t>
  </si>
  <si>
    <t>NBA002</t>
  </si>
  <si>
    <t>NBA003</t>
  </si>
  <si>
    <t>NBA004</t>
  </si>
  <si>
    <t>NBA022</t>
  </si>
  <si>
    <t>NBA045</t>
  </si>
  <si>
    <t>NBA046</t>
  </si>
  <si>
    <t>NFA049</t>
  </si>
  <si>
    <t>NFA006</t>
  </si>
  <si>
    <t>NFA008</t>
  </si>
  <si>
    <t>NFA009</t>
  </si>
  <si>
    <t>NFA011</t>
  </si>
  <si>
    <t>NFA030</t>
  </si>
  <si>
    <t>NFA038</t>
  </si>
  <si>
    <t>NFA050</t>
  </si>
  <si>
    <t>NFA054</t>
  </si>
  <si>
    <t>NFA064</t>
  </si>
  <si>
    <t>NFA065</t>
  </si>
  <si>
    <t>NFA070</t>
  </si>
  <si>
    <t>NFA079</t>
  </si>
  <si>
    <t>NFA081</t>
  </si>
  <si>
    <t>NFA083</t>
  </si>
  <si>
    <t>NFA085</t>
  </si>
  <si>
    <t>うしじま　えみ</t>
  </si>
  <si>
    <t>NFA088</t>
  </si>
  <si>
    <t>すぎの　こはる</t>
  </si>
  <si>
    <t>NFA089</t>
  </si>
  <si>
    <t>NNS002</t>
  </si>
  <si>
    <t>NNS009</t>
  </si>
  <si>
    <t>NSA001</t>
  </si>
  <si>
    <t>NSA005</t>
  </si>
  <si>
    <t>NSA009</t>
  </si>
  <si>
    <t>NSA013</t>
  </si>
  <si>
    <t>NSA048</t>
  </si>
  <si>
    <t>NSA053</t>
  </si>
  <si>
    <t>NSA056</t>
  </si>
  <si>
    <t>NSA060</t>
  </si>
  <si>
    <t>NWC009</t>
  </si>
  <si>
    <t>KGU003</t>
  </si>
  <si>
    <t>NSA068</t>
  </si>
  <si>
    <t>くりやま　あずき</t>
  </si>
  <si>
    <t>NWC001</t>
  </si>
  <si>
    <t>NWC002</t>
  </si>
  <si>
    <t>NWC004</t>
  </si>
  <si>
    <t>NWC005</t>
  </si>
  <si>
    <t>NWC008</t>
  </si>
  <si>
    <t>NTC001</t>
  </si>
  <si>
    <t>NTA001</t>
  </si>
  <si>
    <t>NTA005</t>
  </si>
  <si>
    <t>NTA049</t>
  </si>
  <si>
    <t>NNA001</t>
  </si>
  <si>
    <t>KTC001</t>
  </si>
  <si>
    <t>KTC003</t>
  </si>
  <si>
    <t>KTC004</t>
  </si>
  <si>
    <t>KTC009</t>
  </si>
  <si>
    <t>KTC029</t>
  </si>
  <si>
    <t>KTC030</t>
  </si>
  <si>
    <t>KTC058</t>
  </si>
  <si>
    <t>KTC059</t>
  </si>
  <si>
    <t>KTC076</t>
  </si>
  <si>
    <t>KSU081</t>
  </si>
  <si>
    <t>KSU087</t>
  </si>
  <si>
    <t>KSU014</t>
  </si>
  <si>
    <t>KSU085</t>
  </si>
  <si>
    <t>KSU076</t>
  </si>
  <si>
    <t>よしだ　みれい</t>
  </si>
  <si>
    <t>KTS001</t>
  </si>
  <si>
    <t>KTS002</t>
  </si>
  <si>
    <t>KTS005</t>
  </si>
  <si>
    <t>ともえ　あゆみ</t>
  </si>
  <si>
    <t>KKU027</t>
  </si>
  <si>
    <t>EKS001</t>
  </si>
  <si>
    <t>EKS005</t>
  </si>
  <si>
    <t>EKS007</t>
  </si>
  <si>
    <t>EKS059</t>
  </si>
  <si>
    <t>EKS060</t>
  </si>
  <si>
    <t>EAK059</t>
  </si>
  <si>
    <t>EAK062</t>
  </si>
  <si>
    <t>EAK063</t>
  </si>
  <si>
    <t>EAK072</t>
  </si>
  <si>
    <t>EAK079</t>
  </si>
  <si>
    <t>EAK080</t>
  </si>
  <si>
    <t>EKS008</t>
  </si>
  <si>
    <t>ENK008</t>
  </si>
  <si>
    <t>EAK014</t>
  </si>
  <si>
    <t>EAK081</t>
  </si>
  <si>
    <t>さいとう　りの</t>
  </si>
  <si>
    <t>EKS002</t>
  </si>
  <si>
    <t>ETC003</t>
  </si>
  <si>
    <t>ETC017</t>
  </si>
  <si>
    <t>ETA001</t>
  </si>
  <si>
    <t>ECF010</t>
  </si>
  <si>
    <t>EAK017</t>
  </si>
  <si>
    <t>KSU056</t>
  </si>
  <si>
    <t>EOC009</t>
  </si>
  <si>
    <t>EOC014</t>
  </si>
  <si>
    <t>EOC021</t>
  </si>
  <si>
    <t>EAT001</t>
  </si>
  <si>
    <t>ETR001</t>
  </si>
  <si>
    <t>EAT004</t>
  </si>
  <si>
    <t>ETR003</t>
  </si>
  <si>
    <t>つかだ　そうた</t>
  </si>
  <si>
    <t>ETR004</t>
  </si>
  <si>
    <t>さとう　ひろやす</t>
  </si>
  <si>
    <t>EAT003</t>
  </si>
  <si>
    <t>さとう　えいじ</t>
  </si>
  <si>
    <t>EAT005</t>
  </si>
  <si>
    <t>さとう　みほ</t>
  </si>
  <si>
    <t>帯同役員氏名</t>
    <rPh sb="4" eb="6">
      <t>シメイ</t>
    </rPh>
    <phoneticPr fontId="2"/>
  </si>
  <si>
    <t>帯同役員違約金</t>
    <rPh sb="0" eb="2">
      <t>タイドウ</t>
    </rPh>
    <rPh sb="2" eb="4">
      <t>ヤクイン</t>
    </rPh>
    <rPh sb="4" eb="7">
      <t>イヤクキン</t>
    </rPh>
    <phoneticPr fontId="2"/>
  </si>
  <si>
    <t>NBA047</t>
  </si>
  <si>
    <t>きたの　ねね</t>
  </si>
  <si>
    <t>NBA048</t>
  </si>
  <si>
    <t>いしたに　わかの</t>
  </si>
  <si>
    <t>NBA049</t>
  </si>
  <si>
    <t>はが　とらのすけ</t>
  </si>
  <si>
    <t>S</t>
  </si>
  <si>
    <t>さいとう　かおる</t>
  </si>
  <si>
    <t>NFA090</t>
  </si>
  <si>
    <t>ふるいち　ようこ</t>
  </si>
  <si>
    <t>NTA061</t>
  </si>
  <si>
    <t>さかた　みき</t>
  </si>
  <si>
    <t>あかつか　ひろと</t>
  </si>
  <si>
    <t>すがわら　めぐみ</t>
  </si>
  <si>
    <t>にいやま　だい</t>
  </si>
  <si>
    <t>いまい　かつみ</t>
  </si>
  <si>
    <t>いわなみ　おさむ</t>
  </si>
  <si>
    <t>あさの　しん</t>
  </si>
  <si>
    <t>あさの　まみ</t>
  </si>
  <si>
    <t>かとう　ちか</t>
  </si>
  <si>
    <t>しらたき　ひろみ</t>
  </si>
  <si>
    <t>ふくだ　なつゆき</t>
  </si>
  <si>
    <t>KTC080</t>
  </si>
  <si>
    <t>なりた　ことり</t>
  </si>
  <si>
    <t>KTC081</t>
  </si>
  <si>
    <t>なりた　あがた</t>
  </si>
  <si>
    <t>KTC082</t>
  </si>
  <si>
    <t>KTC084</t>
  </si>
  <si>
    <t>いしたに　ゆうき</t>
  </si>
  <si>
    <t>やまもと　ゆうき</t>
  </si>
  <si>
    <t>KKU117</t>
  </si>
  <si>
    <t>やまだ　ひろむ</t>
  </si>
  <si>
    <t>KSU003</t>
  </si>
  <si>
    <t>おおたか　なつこ</t>
  </si>
  <si>
    <t>KSU011</t>
  </si>
  <si>
    <t>まえだ　よしこ</t>
  </si>
  <si>
    <t>KSU082</t>
  </si>
  <si>
    <t>えびな　むつみ</t>
  </si>
  <si>
    <t>KSU086</t>
  </si>
  <si>
    <t>あおやま　まさや</t>
  </si>
  <si>
    <t>KSU097</t>
  </si>
  <si>
    <t>なかで　りえ</t>
  </si>
  <si>
    <t>KSU101</t>
  </si>
  <si>
    <t>ごとう　みのり</t>
  </si>
  <si>
    <t>KSU102</t>
  </si>
  <si>
    <t>なかで　せな</t>
  </si>
  <si>
    <t>KSU105</t>
  </si>
  <si>
    <t>なかの　すいら</t>
  </si>
  <si>
    <t>KSU106</t>
  </si>
  <si>
    <t>EAK082</t>
  </si>
  <si>
    <t>すずき　じゅんや</t>
  </si>
  <si>
    <t>ENK023</t>
  </si>
  <si>
    <t>しぶや　ここね</t>
  </si>
  <si>
    <t>EKA011</t>
  </si>
  <si>
    <t>やまざき　じゅんこ</t>
  </si>
  <si>
    <t>EKA019</t>
  </si>
  <si>
    <t>ささき　ともよし</t>
  </si>
  <si>
    <t>EKA021</t>
  </si>
  <si>
    <t>やまぐち　みつのぶ</t>
  </si>
  <si>
    <t>EAK016</t>
  </si>
  <si>
    <t>こうさか　さとし</t>
  </si>
  <si>
    <t>EAK050</t>
  </si>
  <si>
    <t>ひらき　たかなお</t>
  </si>
  <si>
    <t>EKS003</t>
  </si>
  <si>
    <t>かわむら　しげみ</t>
  </si>
  <si>
    <t>EKS004</t>
  </si>
  <si>
    <t>かわむら　けいこ</t>
  </si>
  <si>
    <t>EKS006</t>
  </si>
  <si>
    <t>あべ　しょうこ</t>
  </si>
  <si>
    <t>ETC021</t>
  </si>
  <si>
    <t>みちした　はるき</t>
  </si>
  <si>
    <t>ECF026</t>
  </si>
  <si>
    <t>ECF027</t>
  </si>
  <si>
    <t>ECF028</t>
  </si>
  <si>
    <t>はが　ひろゆき</t>
  </si>
  <si>
    <t>NFA051</t>
  </si>
  <si>
    <t>あらや　ひろふみ</t>
  </si>
  <si>
    <t>NSA070</t>
  </si>
  <si>
    <t>さくま　ひまり</t>
  </si>
  <si>
    <t>KSU093</t>
  </si>
  <si>
    <t>あべ　しんじ</t>
  </si>
  <si>
    <t>KSU109</t>
  </si>
  <si>
    <t>EAK084</t>
  </si>
  <si>
    <t>あおしま　ほのか</t>
  </si>
  <si>
    <t>EAK085</t>
  </si>
  <si>
    <t>しらと　こてつ</t>
  </si>
  <si>
    <t>ETR008</t>
  </si>
  <si>
    <t>ともなが　あまね</t>
  </si>
  <si>
    <t>道登録No</t>
    <rPh sb="0" eb="1">
      <t>ドウ</t>
    </rPh>
    <rPh sb="1" eb="3">
      <t>トウロク</t>
    </rPh>
    <phoneticPr fontId="22"/>
  </si>
  <si>
    <t>指導者</t>
    <rPh sb="0" eb="3">
      <t>シドウシャ</t>
    </rPh>
    <phoneticPr fontId="22"/>
  </si>
  <si>
    <t>ﾊﾞｯｼﾞ
級</t>
    <rPh sb="6" eb="7">
      <t>キュウ</t>
    </rPh>
    <phoneticPr fontId="22"/>
  </si>
  <si>
    <t>北海道</t>
    <rPh sb="0" eb="3">
      <t>ホッカイドウ</t>
    </rPh>
    <phoneticPr fontId="22"/>
  </si>
  <si>
    <t>重複登録</t>
    <rPh sb="0" eb="2">
      <t>ジュウフク</t>
    </rPh>
    <rPh sb="2" eb="4">
      <t>トウロク</t>
    </rPh>
    <phoneticPr fontId="22"/>
  </si>
  <si>
    <t>HTA001</t>
  </si>
  <si>
    <t>まつき　けんこう</t>
  </si>
  <si>
    <t>HPA010</t>
  </si>
  <si>
    <t>かわにし　たみや</t>
  </si>
  <si>
    <t>KSU002</t>
  </si>
  <si>
    <t>むらもと　かずひさ</t>
  </si>
  <si>
    <t>NBA050</t>
  </si>
  <si>
    <t>きたの　たいき</t>
  </si>
  <si>
    <t>NBA051</t>
  </si>
  <si>
    <t>いしたに　みなと</t>
  </si>
  <si>
    <t>NBA052</t>
  </si>
  <si>
    <t>かねこ　さや</t>
  </si>
  <si>
    <t>ｼﾞｭﾆｱ</t>
  </si>
  <si>
    <t>牛島　楓</t>
  </si>
  <si>
    <t>NFA092</t>
  </si>
  <si>
    <t>おかむら　たけと</t>
  </si>
  <si>
    <t>NFA093</t>
  </si>
  <si>
    <t>やすだ　れんき</t>
  </si>
  <si>
    <t>NFA095</t>
  </si>
  <si>
    <t>まぶち　ゆうせい</t>
  </si>
  <si>
    <t>NFA097</t>
  </si>
  <si>
    <t>いちかわ　らいか</t>
  </si>
  <si>
    <t>NFA098</t>
  </si>
  <si>
    <t>さいとう　かんな</t>
  </si>
  <si>
    <t>NFA099</t>
  </si>
  <si>
    <t>まぶち　すず</t>
  </si>
  <si>
    <t>NSA076</t>
  </si>
  <si>
    <t>たかはし　やち</t>
  </si>
  <si>
    <t>NTA065</t>
  </si>
  <si>
    <t>おおの　かける</t>
  </si>
  <si>
    <t>NTA066</t>
  </si>
  <si>
    <t>みよし　さよ</t>
  </si>
  <si>
    <t>NTA067</t>
  </si>
  <si>
    <t>むらた　ひなか</t>
  </si>
  <si>
    <t>NTA068</t>
  </si>
  <si>
    <t>さいとう　あきと</t>
  </si>
  <si>
    <t>すえとみ　やすひこ</t>
  </si>
  <si>
    <t>おいかわ　まゆ</t>
  </si>
  <si>
    <t>KTC089</t>
  </si>
  <si>
    <t>やまぐち　はな</t>
  </si>
  <si>
    <t>KTC091</t>
  </si>
  <si>
    <t>にわ　あや</t>
  </si>
  <si>
    <t>てらだ　りえ</t>
  </si>
  <si>
    <t>KSU110</t>
  </si>
  <si>
    <t>てらだ　りょうへい</t>
  </si>
  <si>
    <t>KSU113</t>
  </si>
  <si>
    <t>たかはし　きひろ</t>
  </si>
  <si>
    <t>KTS040</t>
  </si>
  <si>
    <t>いとう　はるか</t>
  </si>
  <si>
    <t>KTS042</t>
  </si>
  <si>
    <t>たかはし　ゆう</t>
  </si>
  <si>
    <t>KTS043</t>
  </si>
  <si>
    <t>やはぎ　るい</t>
  </si>
  <si>
    <t>KTS044</t>
  </si>
  <si>
    <t>かしわぎ　のあ</t>
  </si>
  <si>
    <t>EKS065</t>
  </si>
  <si>
    <t>やまもと　わしん</t>
  </si>
  <si>
    <t>釧路工業高等専門学校</t>
  </si>
  <si>
    <t>EKC001</t>
  </si>
  <si>
    <t>くしろ体操クラブ</t>
  </si>
  <si>
    <t>EAK053</t>
  </si>
  <si>
    <t>むとう　ゆうや</t>
  </si>
  <si>
    <t>EKC002</t>
  </si>
  <si>
    <t>なかにし　ゆら</t>
  </si>
  <si>
    <t>EKC003</t>
  </si>
  <si>
    <t>ながやま　りゆ</t>
  </si>
  <si>
    <t>EKC004</t>
  </si>
  <si>
    <t>ふじまき　もも</t>
  </si>
  <si>
    <t>かみむら えりな</t>
  </si>
  <si>
    <t>どい りお</t>
  </si>
  <si>
    <t>よねた　きより</t>
  </si>
  <si>
    <t>ぞうだ　ゆな</t>
  </si>
  <si>
    <t>ささき　のぞみ</t>
  </si>
  <si>
    <t>こばやし　てつや</t>
  </si>
  <si>
    <t>ECF030</t>
  </si>
  <si>
    <t>なかばやし　まゆか</t>
  </si>
  <si>
    <t>ECF034</t>
  </si>
  <si>
    <t>せんごくあおい</t>
  </si>
  <si>
    <t>ETR009</t>
  </si>
  <si>
    <t>よねもり　ゆき</t>
  </si>
  <si>
    <t>COU125</t>
  </si>
  <si>
    <t>むらた　かいと</t>
  </si>
  <si>
    <t>COU126</t>
  </si>
  <si>
    <t>さかした　はるか</t>
  </si>
  <si>
    <t>COU127</t>
  </si>
  <si>
    <t>まつもと　しゅん</t>
  </si>
  <si>
    <t>COU129</t>
  </si>
  <si>
    <t>いしばし　あゆた</t>
  </si>
  <si>
    <t>CDA017</t>
  </si>
  <si>
    <t>たの　ゆういち</t>
  </si>
  <si>
    <t>うえむら　きよのぶ</t>
  </si>
  <si>
    <t>さとう　かんじ</t>
  </si>
  <si>
    <t>きたがわ　たつや</t>
  </si>
  <si>
    <t>よしおか　つばさ</t>
  </si>
  <si>
    <t>こばやし　ゆり</t>
  </si>
  <si>
    <t>おしやま　たかふみ</t>
  </si>
  <si>
    <t>ふりがな</t>
    <phoneticPr fontId="22"/>
  </si>
  <si>
    <t>選手</t>
    <phoneticPr fontId="22"/>
  </si>
  <si>
    <t>愛好
者</t>
    <phoneticPr fontId="22"/>
  </si>
  <si>
    <t>ＪＧＡ</t>
    <phoneticPr fontId="22"/>
  </si>
  <si>
    <t>クラブ</t>
    <phoneticPr fontId="22"/>
  </si>
  <si>
    <t>＊＊＊＊＊</t>
  </si>
  <si>
    <t>やしま　ほなみ</t>
  </si>
  <si>
    <t>NFA025</t>
  </si>
  <si>
    <t>いちかわ　たかひと</t>
  </si>
  <si>
    <t>NFA100</t>
  </si>
  <si>
    <t>こうの　まりか</t>
  </si>
  <si>
    <t>NFA101</t>
  </si>
  <si>
    <t>おかむら　たいち</t>
  </si>
  <si>
    <t>NFA103</t>
  </si>
  <si>
    <t>うえはら　みゆ</t>
  </si>
  <si>
    <t>NFA104</t>
  </si>
  <si>
    <t>おかむら　とおる</t>
  </si>
  <si>
    <t>NFA105</t>
  </si>
  <si>
    <t>まぶち　みさき</t>
  </si>
  <si>
    <t>NFA106</t>
  </si>
  <si>
    <t>いしはら　あかね</t>
  </si>
  <si>
    <t>NSA007</t>
  </si>
  <si>
    <t>おがた　たいが</t>
  </si>
  <si>
    <t>NSA077</t>
  </si>
  <si>
    <t>ゆあさ　あおい</t>
  </si>
  <si>
    <t>NSA079</t>
  </si>
  <si>
    <t>ゆあさ　かんた</t>
  </si>
  <si>
    <t>NSA080</t>
  </si>
  <si>
    <t>たかはし　まさゆき</t>
  </si>
  <si>
    <t>NSA082</t>
  </si>
  <si>
    <t>さくま　わたる</t>
  </si>
  <si>
    <t>NSA083</t>
  </si>
  <si>
    <t>たかはし　あいか</t>
  </si>
  <si>
    <t>NSA084</t>
  </si>
  <si>
    <t>くりやま　ともかず</t>
  </si>
  <si>
    <t>NSA085</t>
  </si>
  <si>
    <t>やち　としひろ</t>
  </si>
  <si>
    <t>KTC024</t>
  </si>
  <si>
    <t>あかつか　ひかる</t>
  </si>
  <si>
    <t>KTC092</t>
  </si>
  <si>
    <t>きくち　りょうが</t>
  </si>
  <si>
    <t>KTC093</t>
  </si>
  <si>
    <t>すぎむら　ひろき</t>
  </si>
  <si>
    <t>北見工業大学</t>
  </si>
  <si>
    <t>KTC094</t>
  </si>
  <si>
    <t>さかた　けんと</t>
  </si>
  <si>
    <t>KTC095</t>
  </si>
  <si>
    <t>ふじた　ゆうじろう</t>
  </si>
  <si>
    <t>KTC096</t>
  </si>
  <si>
    <t>こすぎ　りお</t>
  </si>
  <si>
    <t>KTC100</t>
  </si>
  <si>
    <t>いしたに　れな</t>
  </si>
  <si>
    <t>KTC102</t>
  </si>
  <si>
    <t>おいかわ　れな</t>
  </si>
  <si>
    <t>KTC103</t>
  </si>
  <si>
    <t>わだ　しゅうが</t>
  </si>
  <si>
    <t>KTC104</t>
  </si>
  <si>
    <t>わだ　しゅうと</t>
  </si>
  <si>
    <t>KTC106</t>
  </si>
  <si>
    <t>かんの　しょう</t>
  </si>
  <si>
    <t>KTC107</t>
  </si>
  <si>
    <t>よしだ　ゆいな</t>
  </si>
  <si>
    <t>KTC108</t>
  </si>
  <si>
    <t>おがさわら　れん</t>
  </si>
  <si>
    <t>KTC110</t>
  </si>
  <si>
    <t>しみず　きしん</t>
  </si>
  <si>
    <t>すえとみ　ちづこ</t>
  </si>
  <si>
    <t>北見藤高等学校</t>
  </si>
  <si>
    <t>北海道北見商業高等学校</t>
  </si>
  <si>
    <t>KSU114</t>
  </si>
  <si>
    <t>KSU115</t>
  </si>
  <si>
    <t>しみず　とうま</t>
  </si>
  <si>
    <t>KSU116</t>
  </si>
  <si>
    <t>しみず　はるま</t>
  </si>
  <si>
    <t>KSU118</t>
  </si>
  <si>
    <t>さいとう　りん</t>
  </si>
  <si>
    <t>KSU119</t>
  </si>
  <si>
    <t>なかざき　かいち</t>
  </si>
  <si>
    <t>KSU120</t>
  </si>
  <si>
    <t>わしみ　まおと</t>
  </si>
  <si>
    <t>EKS066</t>
  </si>
  <si>
    <t>うえはら　やまと</t>
  </si>
  <si>
    <t>EKS067</t>
  </si>
  <si>
    <t>とうこ　そうすけ</t>
  </si>
  <si>
    <t>釧路北陽高等学校</t>
  </si>
  <si>
    <t>EAK086</t>
  </si>
  <si>
    <t>やまぐち　しゅうへい</t>
  </si>
  <si>
    <t>EAK087</t>
  </si>
  <si>
    <t>しらかわ　ひなた</t>
  </si>
  <si>
    <t>EAK090</t>
  </si>
  <si>
    <t>かさい　おとは</t>
  </si>
  <si>
    <t>ENK022</t>
  </si>
  <si>
    <t>たけうち　うみ</t>
  </si>
  <si>
    <t>ENK025</t>
  </si>
  <si>
    <t>いわい　ゆいと</t>
  </si>
  <si>
    <t>ENK026</t>
  </si>
  <si>
    <t>いわい　まこと</t>
  </si>
  <si>
    <t>EKC005</t>
  </si>
  <si>
    <t>ほんま　そうし</t>
  </si>
  <si>
    <t>EKC006</t>
  </si>
  <si>
    <t>ほんま　りの</t>
  </si>
  <si>
    <t>EKC007</t>
  </si>
  <si>
    <t>あじき　ゆあ</t>
  </si>
  <si>
    <t>EKC008</t>
  </si>
  <si>
    <t>さとう　ゆめ</t>
  </si>
  <si>
    <t>EKC009</t>
  </si>
  <si>
    <t>ふじまき　ひなた</t>
  </si>
  <si>
    <t>EKA022</t>
  </si>
  <si>
    <t>みしま　としのり</t>
  </si>
  <si>
    <t>ETC023</t>
  </si>
  <si>
    <t>いとう　ひいろ</t>
  </si>
  <si>
    <t>ETC024</t>
  </si>
  <si>
    <t>たかだ　しゅうか</t>
  </si>
  <si>
    <t>ECF035</t>
  </si>
  <si>
    <t>さとう　あやさ</t>
  </si>
  <si>
    <t>ECF036</t>
  </si>
  <si>
    <t>きくち　そうた</t>
  </si>
  <si>
    <t>ECF037</t>
  </si>
  <si>
    <t>こばまつ さきと</t>
  </si>
  <si>
    <t>ECF038</t>
  </si>
  <si>
    <t>よしだ はるま</t>
  </si>
  <si>
    <t>ETR011</t>
  </si>
  <si>
    <t>ささき　よう</t>
  </si>
  <si>
    <t>COU133</t>
  </si>
  <si>
    <t>すずき　はるな</t>
  </si>
  <si>
    <t>COU135</t>
  </si>
  <si>
    <t>せがわ　なつき</t>
  </si>
  <si>
    <t>COU137</t>
  </si>
  <si>
    <t>みやさか　さとむ</t>
  </si>
  <si>
    <t>COU140</t>
  </si>
  <si>
    <t>うえさか　ゆうな</t>
  </si>
  <si>
    <t>COU141</t>
  </si>
  <si>
    <t>かせだ　あんな</t>
  </si>
  <si>
    <t>CDA004</t>
  </si>
  <si>
    <t>CDA013</t>
  </si>
  <si>
    <t>CDA026</t>
  </si>
  <si>
    <t>NFA013</t>
  </si>
  <si>
    <t>CDA028</t>
  </si>
  <si>
    <t>CDA029</t>
  </si>
  <si>
    <t>NNS005</t>
  </si>
  <si>
    <t>おくむら　としひろ</t>
  </si>
  <si>
    <t>CDA027</t>
  </si>
  <si>
    <t>まつした　むつお</t>
  </si>
  <si>
    <t>全日本年齢別</t>
    <rPh sb="0" eb="6">
      <t>ゼンニホンネンレイベツ</t>
    </rPh>
    <phoneticPr fontId="2"/>
  </si>
  <si>
    <t>くしろ体操クラブ</t>
    <rPh sb="3" eb="5">
      <t>タイソウ</t>
    </rPh>
    <phoneticPr fontId="2"/>
  </si>
  <si>
    <t>第15回　北海道年齢別トランポリン競技選手権大会</t>
    <rPh sb="0" eb="1">
      <t>ダイ</t>
    </rPh>
    <rPh sb="3" eb="4">
      <t>カイ</t>
    </rPh>
    <rPh sb="5" eb="8">
      <t>ホッカイドウ</t>
    </rPh>
    <rPh sb="8" eb="10">
      <t>ネンレイ</t>
    </rPh>
    <rPh sb="10" eb="11">
      <t>ベツ</t>
    </rPh>
    <rPh sb="17" eb="19">
      <t>キョウギ</t>
    </rPh>
    <rPh sb="19" eb="22">
      <t>センシュケン</t>
    </rPh>
    <rPh sb="22" eb="24">
      <t>タイカイ</t>
    </rPh>
    <phoneticPr fontId="2"/>
  </si>
  <si>
    <t>2025(令和7)年度　北海道トランポリン協会　選手・ライセンス登録者名簿</t>
    <rPh sb="5" eb="6">
      <t>レイ</t>
    </rPh>
    <rPh sb="6" eb="7">
      <t>ワ</t>
    </rPh>
    <rPh sb="9" eb="11">
      <t>ネンド</t>
    </rPh>
    <rPh sb="10" eb="11">
      <t>ド</t>
    </rPh>
    <rPh sb="11" eb="13">
      <t>ヘイネンド</t>
    </rPh>
    <rPh sb="12" eb="15">
      <t>ホッカイドウ</t>
    </rPh>
    <rPh sb="21" eb="23">
      <t>キョウカイ</t>
    </rPh>
    <rPh sb="24" eb="26">
      <t>センシュ</t>
    </rPh>
    <rPh sb="32" eb="35">
      <t>トウロクシャ</t>
    </rPh>
    <rPh sb="35" eb="37">
      <t>メイボ</t>
    </rPh>
    <phoneticPr fontId="2"/>
  </si>
  <si>
    <t>北海道名寄高等学校</t>
  </si>
  <si>
    <t>NFA107</t>
  </si>
  <si>
    <t>ささき　かえで</t>
  </si>
  <si>
    <t>北海道士別翔雲高等学校</t>
  </si>
  <si>
    <t>NTA069</t>
  </si>
  <si>
    <t>やぎぬま　ひかる</t>
  </si>
  <si>
    <t>KTC111</t>
  </si>
  <si>
    <t>はやし じゅん</t>
  </si>
  <si>
    <t>KSU063</t>
  </si>
  <si>
    <t>すえとみほのか</t>
  </si>
  <si>
    <t>KTC112</t>
  </si>
  <si>
    <t>はとりりゅうたろう</t>
  </si>
  <si>
    <t>KTC113</t>
  </si>
  <si>
    <t>まつうらかずき</t>
  </si>
  <si>
    <t>KTC114</t>
  </si>
  <si>
    <t>にしかわはく</t>
  </si>
  <si>
    <t>KTC115</t>
  </si>
  <si>
    <t>赤沼龍馬ｹｲﾘﾌﾞ</t>
  </si>
  <si>
    <t>あかぬまりょうまけいりぶ</t>
  </si>
  <si>
    <t>KTC116</t>
  </si>
  <si>
    <t>やまのうちなむ</t>
  </si>
  <si>
    <t>KTC117</t>
  </si>
  <si>
    <t>きとうなごむ</t>
  </si>
  <si>
    <t>KTC118</t>
  </si>
  <si>
    <t>わしお　そうすけ</t>
  </si>
  <si>
    <t>KTC119</t>
  </si>
  <si>
    <t>みうら　かんな</t>
  </si>
  <si>
    <t>サンスピリッツ</t>
  </si>
  <si>
    <t>北海道北見柏陽高等学校</t>
  </si>
  <si>
    <t>なかの　ゆうひ</t>
  </si>
  <si>
    <t>KSU121</t>
  </si>
  <si>
    <t>ほうざわ　めい</t>
  </si>
  <si>
    <t>KSU122</t>
  </si>
  <si>
    <t>なかざき　なのは</t>
  </si>
  <si>
    <t>KSU123</t>
  </si>
  <si>
    <t>おおぜき　まや</t>
  </si>
  <si>
    <t>KSU124</t>
  </si>
  <si>
    <t>ほうざわ　ゆめ</t>
  </si>
  <si>
    <t>KSU125</t>
  </si>
  <si>
    <t>やまだ　めい</t>
  </si>
  <si>
    <t>KSU126</t>
  </si>
  <si>
    <t>ますおか　かんたろう</t>
  </si>
  <si>
    <t>EKS068</t>
  </si>
  <si>
    <t>とうこ　りょうすけ</t>
  </si>
  <si>
    <t>EKS069</t>
  </si>
  <si>
    <t>まつばら　えま</t>
  </si>
  <si>
    <t>EKS070</t>
  </si>
  <si>
    <t>うえはら　わかな</t>
  </si>
  <si>
    <t>EKS071</t>
  </si>
  <si>
    <t>うえはら　はやと</t>
  </si>
  <si>
    <t>EKS072</t>
  </si>
  <si>
    <t>やまもと　れみ</t>
  </si>
  <si>
    <t>EAK091</t>
  </si>
  <si>
    <t>おのでら　ゆうま</t>
  </si>
  <si>
    <t>ENK027</t>
  </si>
  <si>
    <t>たけうち　かえで</t>
  </si>
  <si>
    <t>こやま　りょうた</t>
  </si>
  <si>
    <t>とうこ　まゆ</t>
  </si>
  <si>
    <t>うえはら　のぞみ</t>
  </si>
  <si>
    <t>ETC025</t>
  </si>
  <si>
    <t>もちづき みなと</t>
  </si>
  <si>
    <t>ECF039</t>
  </si>
  <si>
    <t>よしだ　ゆずき</t>
  </si>
  <si>
    <t>ECF040</t>
  </si>
  <si>
    <t>わたなべ あかね</t>
  </si>
  <si>
    <t>ECF041</t>
  </si>
  <si>
    <t>いしやま しほ</t>
  </si>
  <si>
    <t>ETR012</t>
  </si>
  <si>
    <t>さいとう　みな</t>
  </si>
  <si>
    <t>COU144</t>
  </si>
  <si>
    <t>みずやち　しょうへい</t>
  </si>
  <si>
    <t>COU145</t>
  </si>
  <si>
    <t>ひらつかこうすけ</t>
  </si>
  <si>
    <t>COU146</t>
  </si>
  <si>
    <t>そうま　あゆみ</t>
  </si>
  <si>
    <t>COU147</t>
  </si>
  <si>
    <t>きど　けいたつ</t>
  </si>
  <si>
    <t>COU150</t>
  </si>
  <si>
    <t>たばた　なのは</t>
  </si>
  <si>
    <t>COU151</t>
  </si>
  <si>
    <t>ながやま　りの</t>
  </si>
  <si>
    <t>COU152</t>
  </si>
  <si>
    <t>ふじた　とむ</t>
  </si>
  <si>
    <t>COU153</t>
  </si>
  <si>
    <t>たなか　としゆき</t>
  </si>
  <si>
    <t>COU154</t>
  </si>
  <si>
    <t>とがし　らいと</t>
  </si>
  <si>
    <t>COU155</t>
  </si>
  <si>
    <t>いずみ　めい</t>
  </si>
  <si>
    <t>COU156</t>
  </si>
  <si>
    <t>はなだ　りお</t>
  </si>
  <si>
    <t>COU157</t>
  </si>
  <si>
    <t>てらもと　しゅうと</t>
  </si>
  <si>
    <t>COU158</t>
  </si>
  <si>
    <t>かたぎり　ゆうた</t>
  </si>
  <si>
    <t>＊＊＊＊＊</t>
    <phoneticPr fontId="13"/>
  </si>
  <si>
    <t>サンスピリッツ</t>
    <phoneticPr fontId="2"/>
  </si>
  <si>
    <t>撮影許可申込集計</t>
    <rPh sb="0" eb="2">
      <t>サツエイ</t>
    </rPh>
    <rPh sb="2" eb="4">
      <t>キョカ</t>
    </rPh>
    <rPh sb="4" eb="5">
      <t>サル</t>
    </rPh>
    <rPh sb="5" eb="6">
      <t>コミ</t>
    </rPh>
    <rPh sb="6" eb="7">
      <t>シュウ</t>
    </rPh>
    <rPh sb="7" eb="8">
      <t>ケイ</t>
    </rPh>
    <phoneticPr fontId="13"/>
  </si>
  <si>
    <t>写真及びビデオ撮影の許可申込書</t>
    <rPh sb="0" eb="2">
      <t>シャシン</t>
    </rPh>
    <rPh sb="2" eb="3">
      <t>オヨ</t>
    </rPh>
    <rPh sb="7" eb="9">
      <t>サツエイ</t>
    </rPh>
    <rPh sb="10" eb="12">
      <t>キョカ</t>
    </rPh>
    <rPh sb="12" eb="15">
      <t>モウシコミショ</t>
    </rPh>
    <phoneticPr fontId="13"/>
  </si>
  <si>
    <t>20代</t>
    <rPh sb="2" eb="3">
      <t>ダイ</t>
    </rPh>
    <phoneticPr fontId="2"/>
  </si>
  <si>
    <t>10代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</si>
  <si>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</si>
  <si>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</si>
  <si>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</si>
  <si>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</si>
  <si>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</si>
  <si>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</si>
  <si>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</si>
  <si>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</si>
  <si>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年代</t>
    <rPh sb="0" eb="2">
      <t>ネンダイ</t>
    </rPh>
    <phoneticPr fontId="2"/>
  </si>
  <si>
    <t>年代</t>
    <rPh sb="0" eb="2">
      <t>ネンダイ</t>
    </rPh>
    <phoneticPr fontId="2"/>
  </si>
  <si>
    <t>松木謙公</t>
    <phoneticPr fontId="13"/>
  </si>
  <si>
    <t>川西民也</t>
    <phoneticPr fontId="13"/>
  </si>
  <si>
    <t>村本和久</t>
    <phoneticPr fontId="13"/>
  </si>
  <si>
    <t>草野孝治</t>
    <phoneticPr fontId="13"/>
  </si>
  <si>
    <t>奥山貴弘</t>
    <phoneticPr fontId="13"/>
  </si>
  <si>
    <t>佐竹仁</t>
    <phoneticPr fontId="13"/>
  </si>
  <si>
    <t>田中茉純</t>
    <phoneticPr fontId="13"/>
  </si>
  <si>
    <t>中村美陽</t>
    <phoneticPr fontId="13"/>
  </si>
  <si>
    <t>石谷蕾香</t>
    <phoneticPr fontId="13"/>
  </si>
  <si>
    <t>北野寧々</t>
    <phoneticPr fontId="13"/>
  </si>
  <si>
    <t>石谷和香乃</t>
    <phoneticPr fontId="13"/>
  </si>
  <si>
    <t>芳賀寅之助</t>
    <phoneticPr fontId="13"/>
  </si>
  <si>
    <t>大築英恵</t>
    <phoneticPr fontId="13"/>
  </si>
  <si>
    <t>芳賀広行</t>
    <phoneticPr fontId="13"/>
  </si>
  <si>
    <t>荒谷博文</t>
    <phoneticPr fontId="13"/>
  </si>
  <si>
    <t>北野太基</t>
    <phoneticPr fontId="13"/>
  </si>
  <si>
    <t>石谷南智</t>
    <phoneticPr fontId="13"/>
  </si>
  <si>
    <t>金子紗弥</t>
    <phoneticPr fontId="13"/>
  </si>
  <si>
    <t>若松直美</t>
    <phoneticPr fontId="13"/>
  </si>
  <si>
    <t>山崎真由美</t>
    <phoneticPr fontId="13"/>
  </si>
  <si>
    <t>八島穂菜美</t>
    <phoneticPr fontId="13"/>
  </si>
  <si>
    <t>若松侑治</t>
    <phoneticPr fontId="13"/>
  </si>
  <si>
    <t>市川貴仁</t>
    <phoneticPr fontId="13"/>
  </si>
  <si>
    <t>小泉久恵</t>
    <phoneticPr fontId="13"/>
  </si>
  <si>
    <t>大野風花</t>
    <phoneticPr fontId="13"/>
  </si>
  <si>
    <t>杉野かおる</t>
    <phoneticPr fontId="13"/>
  </si>
  <si>
    <t>松永実</t>
    <phoneticPr fontId="13"/>
  </si>
  <si>
    <t>鷲見悦朗</t>
    <phoneticPr fontId="13"/>
  </si>
  <si>
    <t>佐久間一弘</t>
    <phoneticPr fontId="13"/>
  </si>
  <si>
    <t>杉野航太</t>
    <phoneticPr fontId="13"/>
  </si>
  <si>
    <t>杉野ヒカル</t>
    <phoneticPr fontId="13"/>
  </si>
  <si>
    <t>佐久間玲名</t>
    <phoneticPr fontId="13"/>
  </si>
  <si>
    <t>牛島栄美</t>
    <phoneticPr fontId="13"/>
  </si>
  <si>
    <t>杉野こはる</t>
    <phoneticPr fontId="13"/>
  </si>
  <si>
    <t>斎藤千薫</t>
    <phoneticPr fontId="13"/>
  </si>
  <si>
    <t>古市陽子</t>
    <phoneticPr fontId="13"/>
  </si>
  <si>
    <t>岡村健翔</t>
    <phoneticPr fontId="13"/>
  </si>
  <si>
    <t>安田煉輝</t>
    <phoneticPr fontId="13"/>
  </si>
  <si>
    <t>馬淵優成</t>
    <phoneticPr fontId="13"/>
  </si>
  <si>
    <t>市川來花</t>
    <phoneticPr fontId="13"/>
  </si>
  <si>
    <t>斎藤香那</t>
    <phoneticPr fontId="13"/>
  </si>
  <si>
    <t>馬淵紗</t>
    <phoneticPr fontId="13"/>
  </si>
  <si>
    <t>河野茉莉花</t>
    <phoneticPr fontId="13"/>
  </si>
  <si>
    <t>岡村泰知</t>
    <phoneticPr fontId="13"/>
  </si>
  <si>
    <t>上原心結</t>
    <phoneticPr fontId="13"/>
  </si>
  <si>
    <t>岡村徹</t>
    <phoneticPr fontId="13"/>
  </si>
  <si>
    <t>馬淵美彩妃</t>
    <phoneticPr fontId="13"/>
  </si>
  <si>
    <t>石原茜</t>
    <phoneticPr fontId="13"/>
  </si>
  <si>
    <t>佐々木楓</t>
    <phoneticPr fontId="13"/>
  </si>
  <si>
    <t>羽根川瑞江</t>
    <phoneticPr fontId="13"/>
  </si>
  <si>
    <t>石原祥子</t>
    <phoneticPr fontId="13"/>
  </si>
  <si>
    <t>池田政幸</t>
    <phoneticPr fontId="13"/>
  </si>
  <si>
    <t>二階堂啓一</t>
    <phoneticPr fontId="13"/>
  </si>
  <si>
    <t>尾形大河</t>
    <phoneticPr fontId="13"/>
  </si>
  <si>
    <t>柏倉崇志</t>
    <phoneticPr fontId="13"/>
  </si>
  <si>
    <t>小林知邑</t>
    <phoneticPr fontId="13"/>
  </si>
  <si>
    <t>谷地彪吾</t>
    <phoneticPr fontId="13"/>
  </si>
  <si>
    <t>谷地あかね</t>
    <phoneticPr fontId="13"/>
  </si>
  <si>
    <t>湊谷幸歩</t>
    <phoneticPr fontId="13"/>
  </si>
  <si>
    <t>湊谷幸司</t>
    <phoneticPr fontId="13"/>
  </si>
  <si>
    <t>栗山杏月</t>
    <phoneticPr fontId="13"/>
  </si>
  <si>
    <t>佐久間陽葵</t>
    <phoneticPr fontId="13"/>
  </si>
  <si>
    <t>高橋八千</t>
    <phoneticPr fontId="13"/>
  </si>
  <si>
    <t>湯浅葵</t>
    <phoneticPr fontId="13"/>
  </si>
  <si>
    <t>湯浅敢太</t>
    <phoneticPr fontId="13"/>
  </si>
  <si>
    <t>高橋昌之</t>
    <phoneticPr fontId="13"/>
  </si>
  <si>
    <t>佐久間亘</t>
    <phoneticPr fontId="13"/>
  </si>
  <si>
    <t>高橋愛佳</t>
    <phoneticPr fontId="13"/>
  </si>
  <si>
    <t>栗山友和</t>
    <phoneticPr fontId="13"/>
  </si>
  <si>
    <t>谷地寿博</t>
    <phoneticPr fontId="13"/>
  </si>
  <si>
    <t>湊谷実咲</t>
    <phoneticPr fontId="13"/>
  </si>
  <si>
    <t>湊谷祐司</t>
    <phoneticPr fontId="13"/>
  </si>
  <si>
    <t>合田鉄雄</t>
    <phoneticPr fontId="13"/>
  </si>
  <si>
    <t>十川勉</t>
    <phoneticPr fontId="13"/>
  </si>
  <si>
    <t>井川ちはる</t>
    <phoneticPr fontId="13"/>
  </si>
  <si>
    <t>三好敦子</t>
    <phoneticPr fontId="13"/>
  </si>
  <si>
    <t>三好圭輔</t>
    <phoneticPr fontId="13"/>
  </si>
  <si>
    <t>秋山範彦</t>
    <phoneticPr fontId="13"/>
  </si>
  <si>
    <t>村田由梨</t>
    <phoneticPr fontId="13"/>
  </si>
  <si>
    <t>坂皇樹</t>
    <phoneticPr fontId="13"/>
  </si>
  <si>
    <t>坂田未希</t>
    <phoneticPr fontId="13"/>
  </si>
  <si>
    <t>大野翔</t>
    <phoneticPr fontId="13"/>
  </si>
  <si>
    <t>三好紗世</t>
    <phoneticPr fontId="13"/>
  </si>
  <si>
    <t>村田陽椛</t>
    <phoneticPr fontId="13"/>
  </si>
  <si>
    <t>斉藤享斗</t>
    <phoneticPr fontId="13"/>
  </si>
  <si>
    <t>八木沼輝</t>
    <phoneticPr fontId="13"/>
  </si>
  <si>
    <t>松田守正</t>
    <phoneticPr fontId="13"/>
  </si>
  <si>
    <t>波多野守</t>
    <phoneticPr fontId="13"/>
  </si>
  <si>
    <t>赤塚洋人</t>
    <phoneticPr fontId="13"/>
  </si>
  <si>
    <t>菅原恵</t>
    <phoneticPr fontId="13"/>
  </si>
  <si>
    <t>新井山大</t>
    <phoneticPr fontId="13"/>
  </si>
  <si>
    <t>今井佳津美</t>
    <phoneticPr fontId="13"/>
  </si>
  <si>
    <t>赤塚光</t>
    <phoneticPr fontId="13"/>
  </si>
  <si>
    <t>岩浪理</t>
    <phoneticPr fontId="13"/>
  </si>
  <si>
    <t>浅野心</t>
    <phoneticPr fontId="13"/>
  </si>
  <si>
    <t>浅野真美</t>
    <phoneticPr fontId="13"/>
  </si>
  <si>
    <t>加藤千佳</t>
    <phoneticPr fontId="13"/>
  </si>
  <si>
    <t>白滝博美</t>
    <phoneticPr fontId="13"/>
  </si>
  <si>
    <t>成田琴織</t>
    <phoneticPr fontId="13"/>
  </si>
  <si>
    <t>成田崇汰</t>
    <phoneticPr fontId="13"/>
  </si>
  <si>
    <t>及川真優</t>
    <phoneticPr fontId="13"/>
  </si>
  <si>
    <t>石谷優気</t>
    <phoneticPr fontId="13"/>
  </si>
  <si>
    <t>石谷玲奈</t>
    <phoneticPr fontId="13"/>
  </si>
  <si>
    <t>山口葉那</t>
    <phoneticPr fontId="13"/>
  </si>
  <si>
    <t>丹羽綾</t>
    <phoneticPr fontId="13"/>
  </si>
  <si>
    <t>菊池瞭我</t>
    <phoneticPr fontId="13"/>
  </si>
  <si>
    <t>杉村大輝</t>
    <phoneticPr fontId="13"/>
  </si>
  <si>
    <t>坂田堅都</t>
    <phoneticPr fontId="13"/>
  </si>
  <si>
    <t>藤田悠次郎</t>
    <phoneticPr fontId="13"/>
  </si>
  <si>
    <t>小杉吏央</t>
    <phoneticPr fontId="13"/>
  </si>
  <si>
    <t>及川玲奈</t>
    <phoneticPr fontId="13"/>
  </si>
  <si>
    <t>和田秀駕</t>
    <phoneticPr fontId="13"/>
  </si>
  <si>
    <t>和田秀翔</t>
    <phoneticPr fontId="13"/>
  </si>
  <si>
    <t>菅野翔</t>
    <phoneticPr fontId="13"/>
  </si>
  <si>
    <t>吉田結菜</t>
    <phoneticPr fontId="13"/>
  </si>
  <si>
    <t>小笠原廉</t>
    <phoneticPr fontId="13"/>
  </si>
  <si>
    <t>清水貴心</t>
    <phoneticPr fontId="13"/>
  </si>
  <si>
    <t>林潤</t>
    <phoneticPr fontId="13"/>
  </si>
  <si>
    <t>山本悠貴</t>
    <phoneticPr fontId="13"/>
  </si>
  <si>
    <t>山田大夢</t>
    <phoneticPr fontId="13"/>
  </si>
  <si>
    <t>末冨穂香</t>
    <phoneticPr fontId="13"/>
  </si>
  <si>
    <t>末冨千津子</t>
    <phoneticPr fontId="13"/>
  </si>
  <si>
    <t>末冨靖彦</t>
    <phoneticPr fontId="13"/>
  </si>
  <si>
    <t>羽鳥隆太郎</t>
    <phoneticPr fontId="13"/>
  </si>
  <si>
    <t>松浦和生</t>
    <phoneticPr fontId="13"/>
  </si>
  <si>
    <t>西川白</t>
    <phoneticPr fontId="13"/>
  </si>
  <si>
    <t>山之内那夢</t>
    <phoneticPr fontId="13"/>
  </si>
  <si>
    <t>鬼頭和夢</t>
    <phoneticPr fontId="13"/>
  </si>
  <si>
    <t>鷲尾爽介</t>
    <phoneticPr fontId="13"/>
  </si>
  <si>
    <t>三浦栞那</t>
    <phoneticPr fontId="13"/>
  </si>
  <si>
    <t>大高奈津子</t>
    <phoneticPr fontId="13"/>
  </si>
  <si>
    <t>前田良子</t>
    <phoneticPr fontId="13"/>
  </si>
  <si>
    <t>神山和仁</t>
    <phoneticPr fontId="13"/>
  </si>
  <si>
    <t>吉田美麗</t>
    <phoneticPr fontId="13"/>
  </si>
  <si>
    <t>蝦名睦美</t>
    <phoneticPr fontId="13"/>
  </si>
  <si>
    <t>青山昂生</t>
    <phoneticPr fontId="13"/>
  </si>
  <si>
    <t>青山雅哉</t>
    <phoneticPr fontId="13"/>
  </si>
  <si>
    <t>阿部慎司</t>
    <phoneticPr fontId="13"/>
  </si>
  <si>
    <t>中出理絵</t>
    <phoneticPr fontId="13"/>
  </si>
  <si>
    <t>後藤実愛</t>
    <phoneticPr fontId="13"/>
  </si>
  <si>
    <t>中出聖菜</t>
    <phoneticPr fontId="13"/>
  </si>
  <si>
    <t>中野翠藍</t>
    <phoneticPr fontId="13"/>
  </si>
  <si>
    <t>中野悠緋</t>
    <phoneticPr fontId="13"/>
  </si>
  <si>
    <t>福田夏進</t>
    <phoneticPr fontId="13"/>
  </si>
  <si>
    <t>寺田りえ</t>
    <phoneticPr fontId="13"/>
  </si>
  <si>
    <t>寺田稜平</t>
    <phoneticPr fontId="13"/>
  </si>
  <si>
    <t>髙橋輝大</t>
    <phoneticPr fontId="13"/>
  </si>
  <si>
    <t>清水透真</t>
    <phoneticPr fontId="13"/>
  </si>
  <si>
    <t>清水春真</t>
    <phoneticPr fontId="13"/>
  </si>
  <si>
    <t>斉藤りん</t>
    <phoneticPr fontId="13"/>
  </si>
  <si>
    <t>中﨑櫂地</t>
    <phoneticPr fontId="13"/>
  </si>
  <si>
    <t>鷲見磨乙</t>
    <phoneticPr fontId="13"/>
  </si>
  <si>
    <t>宝沢芽結</t>
    <phoneticPr fontId="13"/>
  </si>
  <si>
    <t>中﨑菜羽</t>
    <phoneticPr fontId="13"/>
  </si>
  <si>
    <t>大関麻矢</t>
    <phoneticPr fontId="13"/>
  </si>
  <si>
    <t>宝沢結萌</t>
    <phoneticPr fontId="13"/>
  </si>
  <si>
    <t>山田芽依</t>
    <phoneticPr fontId="13"/>
  </si>
  <si>
    <t>舛岡貫太郎</t>
    <phoneticPr fontId="13"/>
  </si>
  <si>
    <t>黒田渉</t>
    <phoneticPr fontId="13"/>
  </si>
  <si>
    <t>山本敏昌</t>
    <phoneticPr fontId="13"/>
  </si>
  <si>
    <t>泉陽介</t>
    <phoneticPr fontId="13"/>
  </si>
  <si>
    <t>巴亜弓</t>
    <phoneticPr fontId="13"/>
  </si>
  <si>
    <t>伊藤悠</t>
    <phoneticPr fontId="13"/>
  </si>
  <si>
    <t>髙橋優羽</t>
    <phoneticPr fontId="13"/>
  </si>
  <si>
    <t>矢作瑠惟</t>
    <phoneticPr fontId="13"/>
  </si>
  <si>
    <t>柏木希音</t>
    <phoneticPr fontId="13"/>
  </si>
  <si>
    <t>佐藤憲敏</t>
    <phoneticPr fontId="13"/>
  </si>
  <si>
    <t>熊山幸子</t>
    <phoneticPr fontId="13"/>
  </si>
  <si>
    <t>籾山彩子</t>
    <phoneticPr fontId="13"/>
  </si>
  <si>
    <t>長村剛希</t>
    <phoneticPr fontId="13"/>
  </si>
  <si>
    <t>佐口凪</t>
    <phoneticPr fontId="13"/>
  </si>
  <si>
    <t>山本笑新</t>
    <phoneticPr fontId="13"/>
  </si>
  <si>
    <t>上原大和</t>
    <phoneticPr fontId="13"/>
  </si>
  <si>
    <t>東狐奏佑</t>
    <phoneticPr fontId="13"/>
  </si>
  <si>
    <t>東狐亮佑</t>
    <phoneticPr fontId="13"/>
  </si>
  <si>
    <t>松原瑛麻</t>
    <phoneticPr fontId="13"/>
  </si>
  <si>
    <t>上原わかな</t>
    <phoneticPr fontId="13"/>
  </si>
  <si>
    <t>上原颯将</t>
    <phoneticPr fontId="13"/>
  </si>
  <si>
    <t>山本玲実</t>
    <phoneticPr fontId="13"/>
  </si>
  <si>
    <t>秋山樹</t>
    <phoneticPr fontId="13"/>
  </si>
  <si>
    <t>久保田有枝曳</t>
    <phoneticPr fontId="13"/>
  </si>
  <si>
    <t>山崎凌大</t>
    <phoneticPr fontId="13"/>
  </si>
  <si>
    <t>権隨洸矢</t>
    <phoneticPr fontId="13"/>
  </si>
  <si>
    <t>権隨かりん</t>
    <phoneticPr fontId="13"/>
  </si>
  <si>
    <t>白戸倖冬</t>
    <phoneticPr fontId="13"/>
  </si>
  <si>
    <t>白戸風季</t>
    <phoneticPr fontId="13"/>
  </si>
  <si>
    <t>齋藤りの</t>
    <phoneticPr fontId="13"/>
  </si>
  <si>
    <t>鈴木惇也</t>
    <phoneticPr fontId="13"/>
  </si>
  <si>
    <t>青島穂果</t>
    <phoneticPr fontId="13"/>
  </si>
  <si>
    <t>白戸琥徹</t>
    <phoneticPr fontId="13"/>
  </si>
  <si>
    <t>山口修平</t>
    <phoneticPr fontId="13"/>
  </si>
  <si>
    <t>白川陽奏</t>
    <phoneticPr fontId="13"/>
  </si>
  <si>
    <t>葛西音巴</t>
    <phoneticPr fontId="13"/>
  </si>
  <si>
    <t>小野寺優真</t>
    <phoneticPr fontId="13"/>
  </si>
  <si>
    <t>山崎純子</t>
    <phoneticPr fontId="13"/>
  </si>
  <si>
    <t>髙橋和馬</t>
    <phoneticPr fontId="13"/>
  </si>
  <si>
    <t>楳田凌玄</t>
    <phoneticPr fontId="13"/>
  </si>
  <si>
    <t>中野義弘</t>
    <phoneticPr fontId="13"/>
  </si>
  <si>
    <t>渋谷心音</t>
    <phoneticPr fontId="13"/>
  </si>
  <si>
    <t>岩井結士</t>
    <phoneticPr fontId="13"/>
  </si>
  <si>
    <t>岩井誠士</t>
    <phoneticPr fontId="13"/>
  </si>
  <si>
    <t>竹内うみ</t>
    <phoneticPr fontId="13"/>
  </si>
  <si>
    <t>竹内楓</t>
    <phoneticPr fontId="13"/>
  </si>
  <si>
    <t>小山綾太</t>
    <phoneticPr fontId="13"/>
  </si>
  <si>
    <t>武藤裕也</t>
    <phoneticPr fontId="13"/>
  </si>
  <si>
    <t>中西柚良</t>
    <phoneticPr fontId="13"/>
  </si>
  <si>
    <t>長山莉柚</t>
    <phoneticPr fontId="13"/>
  </si>
  <si>
    <t>藤巻もも</t>
    <phoneticPr fontId="13"/>
  </si>
  <si>
    <t>本間奏詩</t>
    <phoneticPr fontId="13"/>
  </si>
  <si>
    <t>本間莉乃</t>
    <phoneticPr fontId="13"/>
  </si>
  <si>
    <t>安喰結愛</t>
    <phoneticPr fontId="13"/>
  </si>
  <si>
    <t>佐藤友芽</t>
    <phoneticPr fontId="13"/>
  </si>
  <si>
    <t>藤巻ひなた</t>
    <phoneticPr fontId="13"/>
  </si>
  <si>
    <t>佐々木大剛</t>
    <phoneticPr fontId="13"/>
  </si>
  <si>
    <t>山口光信</t>
    <phoneticPr fontId="13"/>
  </si>
  <si>
    <t>東狐茉有</t>
    <phoneticPr fontId="13"/>
  </si>
  <si>
    <t>三島利紀</t>
    <phoneticPr fontId="13"/>
  </si>
  <si>
    <t>上原のぞみ</t>
    <phoneticPr fontId="13"/>
  </si>
  <si>
    <t>幸坂諭諮</t>
    <phoneticPr fontId="13"/>
  </si>
  <si>
    <t>平木孝直</t>
    <phoneticPr fontId="13"/>
  </si>
  <si>
    <t>館岡将平</t>
    <phoneticPr fontId="13"/>
  </si>
  <si>
    <t>川村茂美</t>
    <phoneticPr fontId="13"/>
  </si>
  <si>
    <t>川村恵子</t>
    <phoneticPr fontId="13"/>
  </si>
  <si>
    <t>阿部紹子</t>
    <phoneticPr fontId="13"/>
  </si>
  <si>
    <t>上村恵梨奈</t>
    <phoneticPr fontId="13"/>
  </si>
  <si>
    <t>土井理央</t>
    <phoneticPr fontId="13"/>
  </si>
  <si>
    <t>道下悠輝</t>
    <phoneticPr fontId="13"/>
  </si>
  <si>
    <t>伊東陽彩</t>
    <phoneticPr fontId="13"/>
  </si>
  <si>
    <t>髙田柊花</t>
    <phoneticPr fontId="13"/>
  </si>
  <si>
    <t>望月湊斗</t>
    <phoneticPr fontId="13"/>
  </si>
  <si>
    <t>稗田道也</t>
    <phoneticPr fontId="13"/>
  </si>
  <si>
    <t>佐藤健二</t>
    <phoneticPr fontId="13"/>
  </si>
  <si>
    <t>千葉更紗</t>
    <phoneticPr fontId="13"/>
  </si>
  <si>
    <t>米田聖梨</t>
    <phoneticPr fontId="13"/>
  </si>
  <si>
    <t>造田祐那</t>
    <phoneticPr fontId="13"/>
  </si>
  <si>
    <t>佐々木希美</t>
    <phoneticPr fontId="13"/>
  </si>
  <si>
    <t>中林真由香</t>
    <phoneticPr fontId="13"/>
  </si>
  <si>
    <t>仙石葵</t>
    <phoneticPr fontId="13"/>
  </si>
  <si>
    <t>佐藤綾咲</t>
    <phoneticPr fontId="13"/>
  </si>
  <si>
    <t>菊地奏太</t>
    <phoneticPr fontId="13"/>
  </si>
  <si>
    <t>小葉松咲翔</t>
    <phoneticPr fontId="13"/>
  </si>
  <si>
    <t>吉田陽真</t>
    <phoneticPr fontId="13"/>
  </si>
  <si>
    <t>吉田柚葵</t>
    <phoneticPr fontId="13"/>
  </si>
  <si>
    <t>渡辺茜</t>
    <phoneticPr fontId="13"/>
  </si>
  <si>
    <t>石山志穂</t>
    <phoneticPr fontId="13"/>
  </si>
  <si>
    <t>小林哲也</t>
    <phoneticPr fontId="13"/>
  </si>
  <si>
    <t>吉田健治</t>
    <phoneticPr fontId="13"/>
  </si>
  <si>
    <t>柳本快燈</t>
    <phoneticPr fontId="13"/>
  </si>
  <si>
    <t>柳本敏行</t>
    <phoneticPr fontId="13"/>
  </si>
  <si>
    <t>秋山敏</t>
    <phoneticPr fontId="13"/>
  </si>
  <si>
    <t>佐藤鋭治</t>
    <phoneticPr fontId="13"/>
  </si>
  <si>
    <t>秋山寛子</t>
    <phoneticPr fontId="13"/>
  </si>
  <si>
    <t>佐藤美穂</t>
    <phoneticPr fontId="13"/>
  </si>
  <si>
    <t>塚田蒼太</t>
    <phoneticPr fontId="13"/>
  </si>
  <si>
    <t>佐藤弘康</t>
    <phoneticPr fontId="13"/>
  </si>
  <si>
    <t>朝長天音</t>
    <phoneticPr fontId="13"/>
  </si>
  <si>
    <t>米森雪</t>
    <phoneticPr fontId="13"/>
  </si>
  <si>
    <t>佐々木陽</t>
    <phoneticPr fontId="13"/>
  </si>
  <si>
    <t>妻藤南奈</t>
    <phoneticPr fontId="13"/>
  </si>
  <si>
    <t>田野有一</t>
    <phoneticPr fontId="13"/>
  </si>
  <si>
    <t>村田海斗</t>
    <phoneticPr fontId="13"/>
  </si>
  <si>
    <t>坂下春翔</t>
    <phoneticPr fontId="13"/>
  </si>
  <si>
    <t>松本駿</t>
    <phoneticPr fontId="13"/>
  </si>
  <si>
    <t>石橋歩大</t>
    <phoneticPr fontId="13"/>
  </si>
  <si>
    <t>鈴木遥菜</t>
    <phoneticPr fontId="13"/>
  </si>
  <si>
    <t>瀬川夏生</t>
    <phoneticPr fontId="13"/>
  </si>
  <si>
    <t>宮坂悟武</t>
    <phoneticPr fontId="13"/>
  </si>
  <si>
    <t>上坂優奈</t>
    <phoneticPr fontId="13"/>
  </si>
  <si>
    <t>加世田安梛</t>
    <phoneticPr fontId="13"/>
  </si>
  <si>
    <t>水谷内将平</t>
    <phoneticPr fontId="13"/>
  </si>
  <si>
    <t>平塚光佑</t>
    <phoneticPr fontId="13"/>
  </si>
  <si>
    <t>相馬歩美</t>
    <phoneticPr fontId="13"/>
  </si>
  <si>
    <t>木戸啓達</t>
    <phoneticPr fontId="13"/>
  </si>
  <si>
    <t>多羽田なのは</t>
    <phoneticPr fontId="13"/>
  </si>
  <si>
    <t>永山莉乃</t>
    <phoneticPr fontId="13"/>
  </si>
  <si>
    <t>藤田富夢</t>
    <phoneticPr fontId="13"/>
  </si>
  <si>
    <t>田中寿教</t>
    <phoneticPr fontId="13"/>
  </si>
  <si>
    <t>富樫来斗</t>
    <phoneticPr fontId="13"/>
  </si>
  <si>
    <t>泉萌衣</t>
    <phoneticPr fontId="13"/>
  </si>
  <si>
    <t>花田里桜</t>
    <phoneticPr fontId="13"/>
  </si>
  <si>
    <t>寺本柊翔</t>
    <phoneticPr fontId="13"/>
  </si>
  <si>
    <t>片桐悠太</t>
    <phoneticPr fontId="13"/>
  </si>
  <si>
    <t>上村清信</t>
    <phoneticPr fontId="13"/>
  </si>
  <si>
    <t>佐藤完二</t>
    <phoneticPr fontId="13"/>
  </si>
  <si>
    <t>北側達也</t>
    <phoneticPr fontId="13"/>
  </si>
  <si>
    <t>吉岡翼</t>
    <phoneticPr fontId="13"/>
  </si>
  <si>
    <t>小林由里</t>
    <phoneticPr fontId="13"/>
  </si>
  <si>
    <t>押山教史</t>
    <phoneticPr fontId="13"/>
  </si>
  <si>
    <t>奥村敏宏</t>
    <phoneticPr fontId="13"/>
  </si>
  <si>
    <t>松下睦夫</t>
    <phoneticPr fontId="13"/>
  </si>
  <si>
    <t>10歳以下</t>
    <rPh sb="2" eb="3">
      <t>サイ</t>
    </rPh>
    <rPh sb="3" eb="5">
      <t>イカ</t>
    </rPh>
    <phoneticPr fontId="2"/>
  </si>
  <si>
    <t>・北海道年齢別大会は、開催年度の12月31日現在での出場区分です。</t>
    <rPh sb="1" eb="4">
      <t>ホッカイドウ</t>
    </rPh>
    <rPh sb="4" eb="6">
      <t>ネンレイ</t>
    </rPh>
    <rPh sb="6" eb="7">
      <t>ベツ</t>
    </rPh>
    <rPh sb="7" eb="9">
      <t>タイカイ</t>
    </rPh>
    <rPh sb="11" eb="13">
      <t>カイサイ</t>
    </rPh>
    <rPh sb="13" eb="15">
      <t>ネンド</t>
    </rPh>
    <rPh sb="18" eb="19">
      <t>ガツ</t>
    </rPh>
    <rPh sb="21" eb="22">
      <t>ニチ</t>
    </rPh>
    <rPh sb="22" eb="24">
      <t>ゲンザイ</t>
    </rPh>
    <rPh sb="26" eb="28">
      <t>シュツジョウ</t>
    </rPh>
    <rPh sb="28" eb="30">
      <t>クブン</t>
    </rPh>
    <phoneticPr fontId="2"/>
  </si>
  <si>
    <t>・全日本年齢別大会への参加予選会希望者は、次年度の12月31日現在での年齢です。</t>
    <rPh sb="1" eb="4">
      <t>ゼンニホン</t>
    </rPh>
    <rPh sb="4" eb="6">
      <t>ネンレイ</t>
    </rPh>
    <rPh sb="6" eb="7">
      <t>ベツ</t>
    </rPh>
    <rPh sb="7" eb="9">
      <t>タイカイ</t>
    </rPh>
    <rPh sb="11" eb="13">
      <t>サンカ</t>
    </rPh>
    <rPh sb="13" eb="15">
      <t>ヨセン</t>
    </rPh>
    <rPh sb="15" eb="16">
      <t>カイ</t>
    </rPh>
    <rPh sb="16" eb="19">
      <t>キボウシャ</t>
    </rPh>
    <rPh sb="21" eb="24">
      <t>ジネンド</t>
    </rPh>
    <rPh sb="27" eb="28">
      <t>ガツ</t>
    </rPh>
    <rPh sb="30" eb="31">
      <t>ニチ</t>
    </rPh>
    <rPh sb="31" eb="33">
      <t>ゲンザイ</t>
    </rPh>
    <rPh sb="35" eb="37">
      <t>ネンレイ</t>
    </rPh>
    <phoneticPr fontId="2"/>
  </si>
  <si>
    <t>・川崎オープンは開催年度の12月31日現在の出場区分で各カテゴリ基準点クリアで認定書を授与します。</t>
    <rPh sb="1" eb="3">
      <t>カワサキ</t>
    </rPh>
    <rPh sb="8" eb="12">
      <t>カイサイネンド</t>
    </rPh>
    <rPh sb="15" eb="16">
      <t>ガツ</t>
    </rPh>
    <rPh sb="18" eb="19">
      <t>ニチ</t>
    </rPh>
    <rPh sb="19" eb="21">
      <t>ゲンザイ</t>
    </rPh>
    <rPh sb="22" eb="26">
      <t>シュツジョウクブン</t>
    </rPh>
    <rPh sb="27" eb="28">
      <t>カク</t>
    </rPh>
    <rPh sb="32" eb="35">
      <t>キジュンテン</t>
    </rPh>
    <rPh sb="39" eb="42">
      <t>ニンテイショ</t>
    </rPh>
    <rPh sb="43" eb="45">
      <t>ジュヨ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</si>
</sst>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x14ac:knownFonts="1">
    <font>
      <sz val="11"/>
      <name val="ＭＳ 明朝"/>
      <family val="1"/>
      <charset val="128"/>
    </font>
    <font>
      <sz val="11"/>
      <name val="ＭＳ 明朝"/>
      <family val="1"/>
      <charset val="128"/>
    </font>
    <font>
      <sz val="6"/>
      <name val="ＭＳ Ｐ明朝"/>
      <family val="1"/>
      <charset val="128"/>
    </font>
    <font>
      <b/>
      <sz val="11"/>
      <name val="ＭＳ 明朝"/>
      <family val="1"/>
      <charset val="128"/>
    </font>
    <font>
      <sz val="11"/>
      <name val="ＭＳ 明朝"/>
      <family val="1"/>
      <charset val="128"/>
    </font>
    <font>
      <b/>
      <sz val="14"/>
      <color indexed="12"/>
      <name val="ＭＳ 明朝"/>
      <family val="1"/>
      <charset val="128"/>
    </font>
    <font>
      <sz val="10"/>
      <name val="ＭＳ 明朝"/>
      <family val="1"/>
      <charset val="128"/>
    </font>
    <font>
      <b/>
      <i/>
      <sz val="11"/>
      <color indexed="10"/>
      <name val="ＭＳ 明朝"/>
      <family val="1"/>
      <charset val="128"/>
    </font>
    <font>
      <b/>
      <sz val="11"/>
      <color indexed="10"/>
      <name val="ＭＳ 明朝"/>
      <family val="1"/>
      <charset val="128"/>
    </font>
    <font>
      <sz val="8"/>
      <name val="ＭＳ 明朝"/>
      <family val="1"/>
      <charset val="128"/>
    </font>
    <font>
      <b/>
      <sz val="10"/>
      <color indexed="10"/>
      <name val="ＭＳ 明朝"/>
      <family val="1"/>
      <charset val="128"/>
    </font>
    <font>
      <sz val="9"/>
      <color indexed="81"/>
      <name val="ＭＳ Ｐゴシック"/>
      <family val="3"/>
      <charset val="128"/>
    </font>
    <font>
      <b/>
      <sz val="9"/>
      <color indexed="81"/>
      <name val="ＭＳ Ｐゴシック"/>
      <family val="3"/>
      <charset val="128"/>
    </font>
    <font>
      <sz val="6"/>
      <name val="ＭＳ 明朝"/>
      <family val="1"/>
      <charset val="128"/>
    </font>
    <font>
      <sz val="12"/>
      <name val="ＭＳ Ｐゴシック"/>
      <family val="3"/>
      <charset val="128"/>
    </font>
    <font>
      <b/>
      <sz val="22"/>
      <name val="ＭＳ Ｐゴシック"/>
      <family val="3"/>
      <charset val="128"/>
    </font>
    <font>
      <b/>
      <sz val="20"/>
      <name val="ＭＳ Ｐゴシック"/>
      <family val="3"/>
      <charset val="128"/>
    </font>
    <font>
      <b/>
      <sz val="14"/>
      <name val="ＭＳ Ｐゴシック"/>
      <family val="3"/>
      <charset val="128"/>
    </font>
    <font>
      <u/>
      <sz val="11"/>
      <color indexed="12"/>
      <name val="ＭＳ Ｐゴシック"/>
      <family val="3"/>
      <charset val="128"/>
    </font>
    <font>
      <sz val="9"/>
      <name val="ＭＳ Ｐゴシック"/>
      <family val="3"/>
      <charset val="128"/>
    </font>
    <font>
      <sz val="9"/>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11"/>
      <color indexed="81"/>
      <name val="ＭＳ Ｐゴシック"/>
      <family val="3"/>
      <charset val="128"/>
    </font>
    <font>
      <b/>
      <sz val="11"/>
      <color rgb="FFFF0000"/>
      <name val="ＭＳ 明朝"/>
      <family val="1"/>
      <charset val="128"/>
    </font>
    <font>
      <sz val="11"/>
      <color rgb="FFFF0000"/>
      <name val="ＭＳ 明朝"/>
      <family val="1"/>
      <charset val="128"/>
    </font>
    <font>
      <b/>
      <sz val="14"/>
      <color rgb="FFFF0000"/>
      <name val="ＭＳ 明朝"/>
      <family val="1"/>
      <charset val="128"/>
    </font>
    <font>
      <sz val="11"/>
      <color theme="0"/>
      <name val="ＭＳ 明朝"/>
      <family val="1"/>
      <charset val="128"/>
    </font>
    <font>
      <sz val="9"/>
      <color theme="1"/>
      <name val="ＭＳ Ｐゴシック"/>
      <family val="3"/>
      <charset val="128"/>
    </font>
    <font>
      <sz val="6"/>
      <color theme="1"/>
      <name val="ＭＳ Ｐゴシック"/>
      <family val="3"/>
      <charset val="128"/>
    </font>
    <font>
      <b/>
      <sz val="14"/>
      <color theme="1"/>
      <name val="ＭＳ Ｐゴシック"/>
      <family val="3"/>
      <charset val="128"/>
    </font>
    <font>
      <b/>
      <sz val="9"/>
      <color theme="1"/>
      <name val="ＭＳ Ｐゴシック"/>
      <family val="3"/>
      <charset val="128"/>
    </font>
    <font>
      <b/>
      <sz val="8"/>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1"/>
        <bgColor indexed="64"/>
      </patternFill>
    </fill>
    <fill>
      <patternFill patternType="solid">
        <fgColor rgb="FFCCFFFF"/>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medium">
        <color indexed="64"/>
      </top>
      <bottom style="hair">
        <color indexed="64"/>
      </bottom>
      <diagonal/>
    </border>
  </borders>
  <cellStyleXfs count="4">
    <xf numFmtId="0" fontId="0" fillId="0" borderId="0"/>
    <xf numFmtId="0" fontId="18" fillId="0" borderId="0" applyNumberFormat="0" applyFill="0" applyBorder="0" applyAlignment="0" applyProtection="0">
      <alignment vertical="top"/>
      <protection locked="0"/>
    </xf>
    <xf numFmtId="38" fontId="1" fillId="0" borderId="0" applyFont="0" applyFill="0" applyBorder="0" applyAlignment="0" applyProtection="0"/>
    <xf numFmtId="0" fontId="21" fillId="0" borderId="0"/>
  </cellStyleXfs>
  <cellXfs count="327">
    <xf numFmtId="0" fontId="0" fillId="0" borderId="0" xfId="0"/>
    <xf numFmtId="0" fontId="0" fillId="0" borderId="0" xfId="0" applyAlignment="1">
      <alignment horizontal="center"/>
    </xf>
    <xf numFmtId="0" fontId="7" fillId="0" borderId="0" xfId="0" applyFont="1"/>
    <xf numFmtId="0" fontId="3" fillId="0" borderId="0" xfId="0" applyFont="1" applyAlignment="1">
      <alignment horizontal="left"/>
    </xf>
    <xf numFmtId="0" fontId="8" fillId="0" borderId="0" xfId="0" applyFont="1"/>
    <xf numFmtId="0" fontId="10" fillId="0" borderId="0" xfId="0" applyFont="1"/>
    <xf numFmtId="49" fontId="0" fillId="0" borderId="0" xfId="0" applyNumberFormat="1"/>
    <xf numFmtId="49" fontId="0" fillId="0" borderId="0" xfId="0" applyNumberFormat="1" applyAlignment="1">
      <alignment horizontal="center"/>
    </xf>
    <xf numFmtId="0" fontId="0" fillId="2" borderId="1" xfId="0" applyFill="1" applyBorder="1"/>
    <xf numFmtId="0" fontId="0" fillId="3" borderId="1" xfId="0" applyFill="1" applyBorder="1" applyAlignment="1">
      <alignment horizontal="center"/>
    </xf>
    <xf numFmtId="0" fontId="0" fillId="4" borderId="2" xfId="0" applyFill="1" applyBorder="1" applyAlignment="1">
      <alignment horizontal="center" vertical="center"/>
    </xf>
    <xf numFmtId="0" fontId="0" fillId="0" borderId="0" xfId="0" applyAlignment="1">
      <alignment vertical="center"/>
    </xf>
    <xf numFmtId="49" fontId="0" fillId="0" borderId="0" xfId="0" applyNumberFormat="1" applyAlignment="1">
      <alignment vertical="center"/>
    </xf>
    <xf numFmtId="0" fontId="0" fillId="4" borderId="3" xfId="0" applyFill="1"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14" fillId="0" borderId="0" xfId="0" applyFont="1"/>
    <xf numFmtId="0" fontId="15" fillId="0" borderId="0" xfId="0" applyFont="1"/>
    <xf numFmtId="0" fontId="15" fillId="0" borderId="0" xfId="0" applyFont="1" applyAlignment="1">
      <alignment horizontal="center"/>
    </xf>
    <xf numFmtId="0" fontId="14" fillId="0" borderId="0" xfId="0" applyFont="1" applyAlignment="1" applyProtection="1">
      <alignment vertical="center"/>
      <protection locked="0"/>
    </xf>
    <xf numFmtId="0" fontId="3" fillId="0" borderId="0" xfId="0" applyFont="1" applyAlignment="1">
      <alignment horizontal="center"/>
    </xf>
    <xf numFmtId="0" fontId="0" fillId="3" borderId="8" xfId="0" applyFill="1" applyBorder="1" applyAlignment="1">
      <alignment horizontal="center" vertical="center"/>
    </xf>
    <xf numFmtId="0" fontId="0" fillId="0" borderId="0" xfId="0" applyAlignment="1" applyProtection="1">
      <alignment vertical="center"/>
      <protection locked="0"/>
    </xf>
    <xf numFmtId="0" fontId="0" fillId="0" borderId="0" xfId="0" applyAlignment="1">
      <alignment horizontal="right" vertical="center"/>
    </xf>
    <xf numFmtId="0" fontId="0" fillId="0" borderId="9" xfId="0" applyBorder="1" applyAlignment="1">
      <alignment vertical="center"/>
    </xf>
    <xf numFmtId="0" fontId="0" fillId="0" borderId="9" xfId="0" applyBorder="1" applyAlignment="1">
      <alignment horizontal="center" vertical="center"/>
    </xf>
    <xf numFmtId="0" fontId="0" fillId="0" borderId="10" xfId="0" applyBorder="1" applyAlignment="1">
      <alignment vertical="center"/>
    </xf>
    <xf numFmtId="0" fontId="0" fillId="0" borderId="11" xfId="0" applyBorder="1" applyAlignment="1" applyProtection="1">
      <alignment vertical="center"/>
      <protection locked="0"/>
    </xf>
    <xf numFmtId="0" fontId="0" fillId="0" borderId="12" xfId="0" applyBorder="1" applyAlignment="1">
      <alignment horizontal="center" vertical="center"/>
    </xf>
    <xf numFmtId="0" fontId="0" fillId="0" borderId="13" xfId="0" applyBorder="1" applyAlignment="1" applyProtection="1">
      <alignment vertical="center"/>
      <protection locked="0"/>
    </xf>
    <xf numFmtId="0" fontId="0" fillId="0" borderId="14" xfId="0" applyBorder="1" applyAlignment="1">
      <alignment horizontal="center" vertical="center"/>
    </xf>
    <xf numFmtId="0" fontId="0" fillId="0" borderId="15" xfId="0" applyBorder="1" applyAlignment="1">
      <alignment horizontal="distributed" vertical="center"/>
    </xf>
    <xf numFmtId="0" fontId="0" fillId="4" borderId="16" xfId="0" applyFill="1" applyBorder="1" applyAlignment="1" applyProtection="1">
      <alignment vertical="center"/>
      <protection locked="0"/>
    </xf>
    <xf numFmtId="0" fontId="0" fillId="0" borderId="17" xfId="0" applyBorder="1" applyAlignment="1">
      <alignment horizontal="distributed" vertical="center"/>
    </xf>
    <xf numFmtId="0" fontId="0" fillId="4" borderId="1" xfId="0" applyFill="1" applyBorder="1" applyAlignment="1" applyProtection="1">
      <alignment vertical="center"/>
      <protection locked="0"/>
    </xf>
    <xf numFmtId="0" fontId="0" fillId="0" borderId="18" xfId="0" applyBorder="1" applyAlignment="1">
      <alignment horizontal="distributed" vertical="center"/>
    </xf>
    <xf numFmtId="0" fontId="0" fillId="4" borderId="19" xfId="0" applyFill="1" applyBorder="1" applyAlignment="1" applyProtection="1">
      <alignment vertical="center"/>
      <protection locked="0"/>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 fillId="3" borderId="13" xfId="0" applyFont="1" applyFill="1" applyBorder="1" applyAlignment="1">
      <alignment horizontal="center" vertical="center" wrapText="1"/>
    </xf>
    <xf numFmtId="0" fontId="19" fillId="4" borderId="6"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6" fillId="0" borderId="0" xfId="0" applyFont="1" applyAlignment="1">
      <alignment horizontal="center"/>
    </xf>
    <xf numFmtId="0" fontId="16" fillId="0" borderId="0" xfId="0" applyFont="1"/>
    <xf numFmtId="0" fontId="20" fillId="4" borderId="6" xfId="0" applyFont="1" applyFill="1" applyBorder="1" applyAlignment="1" applyProtection="1">
      <alignment horizontal="center" vertical="center"/>
      <protection locked="0"/>
    </xf>
    <xf numFmtId="0" fontId="0" fillId="3" borderId="20" xfId="0" applyFill="1" applyBorder="1" applyAlignment="1">
      <alignment horizontal="center"/>
    </xf>
    <xf numFmtId="0" fontId="9" fillId="3" borderId="21" xfId="0" applyFont="1" applyFill="1" applyBorder="1" applyAlignment="1">
      <alignment horizontal="center" vertical="center" wrapText="1"/>
    </xf>
    <xf numFmtId="0" fontId="0" fillId="3" borderId="21" xfId="0" applyFill="1" applyBorder="1" applyAlignment="1">
      <alignment horizontal="center" vertical="center"/>
    </xf>
    <xf numFmtId="0" fontId="9" fillId="3" borderId="22" xfId="0" applyFont="1" applyFill="1" applyBorder="1" applyAlignment="1">
      <alignment horizontal="center" vertical="center" wrapText="1"/>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19" fillId="4" borderId="25" xfId="0" applyFont="1"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20" fillId="4" borderId="25" xfId="0" applyFont="1"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23" fillId="0" borderId="0" xfId="0" applyFont="1"/>
    <xf numFmtId="0" fontId="0" fillId="3" borderId="22" xfId="0" applyFill="1" applyBorder="1" applyAlignment="1">
      <alignment horizontal="center" vertical="center"/>
    </xf>
    <xf numFmtId="0" fontId="0" fillId="4" borderId="27"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6" fillId="3" borderId="30" xfId="0" applyFont="1" applyFill="1" applyBorder="1" applyAlignment="1">
      <alignment horizontal="center" vertical="center" wrapText="1"/>
    </xf>
    <xf numFmtId="0" fontId="0" fillId="4" borderId="31" xfId="0" applyFill="1" applyBorder="1" applyAlignment="1">
      <alignment horizontal="center" vertical="center"/>
    </xf>
    <xf numFmtId="0" fontId="0" fillId="3" borderId="1" xfId="0" applyFill="1" applyBorder="1" applyAlignment="1">
      <alignment horizontal="center" vertical="center"/>
    </xf>
    <xf numFmtId="0" fontId="0" fillId="3" borderId="32" xfId="0" applyFill="1" applyBorder="1" applyAlignment="1">
      <alignment horizontal="center" vertical="center"/>
    </xf>
    <xf numFmtId="0" fontId="0" fillId="4" borderId="33" xfId="0" applyFill="1" applyBorder="1" applyAlignment="1">
      <alignment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176" fontId="0" fillId="0" borderId="0" xfId="0" applyNumberFormat="1"/>
    <xf numFmtId="0" fontId="20" fillId="3" borderId="36" xfId="0" applyFont="1" applyFill="1" applyBorder="1" applyAlignment="1">
      <alignment horizontal="center" vertical="center" wrapText="1"/>
    </xf>
    <xf numFmtId="0" fontId="0" fillId="0" borderId="5" xfId="0" applyBorder="1" applyAlignment="1">
      <alignment vertical="center"/>
    </xf>
    <xf numFmtId="0" fontId="0" fillId="0" borderId="32" xfId="0" applyBorder="1" applyAlignment="1">
      <alignment vertical="center"/>
    </xf>
    <xf numFmtId="0" fontId="0" fillId="0" borderId="6" xfId="0" applyBorder="1" applyAlignment="1" applyProtection="1">
      <alignment horizontal="center" vertical="center"/>
      <protection locked="0"/>
    </xf>
    <xf numFmtId="0" fontId="20" fillId="0" borderId="6" xfId="0" applyFont="1" applyBorder="1" applyAlignment="1" applyProtection="1">
      <alignment horizontal="distributed" vertical="center"/>
      <protection locked="0"/>
    </xf>
    <xf numFmtId="0" fontId="0" fillId="0" borderId="25" xfId="0" applyBorder="1" applyAlignment="1" applyProtection="1">
      <alignment horizontal="center" vertical="center"/>
      <protection locked="0"/>
    </xf>
    <xf numFmtId="0" fontId="20" fillId="0" borderId="25" xfId="0" applyFont="1" applyBorder="1" applyAlignment="1" applyProtection="1">
      <alignment horizontal="distributed" vertical="center"/>
      <protection locked="0"/>
    </xf>
    <xf numFmtId="0" fontId="20" fillId="0" borderId="7"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0" fillId="0" borderId="37" xfId="0" applyBorder="1" applyAlignment="1" applyProtection="1">
      <alignment vertical="center"/>
      <protection locked="0"/>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 xfId="0" applyBorder="1"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31" xfId="0" applyBorder="1" applyAlignment="1">
      <alignment horizontal="center" vertical="center"/>
    </xf>
    <xf numFmtId="0" fontId="0" fillId="0" borderId="42" xfId="0" applyBorder="1" applyAlignment="1" applyProtection="1">
      <alignment horizontal="left" vertical="center"/>
      <protection locked="0"/>
    </xf>
    <xf numFmtId="0" fontId="0" fillId="0" borderId="43" xfId="0" applyBorder="1" applyAlignment="1" applyProtection="1">
      <alignment horizontal="center" vertical="center"/>
      <protection locked="0"/>
    </xf>
    <xf numFmtId="38" fontId="0" fillId="0" borderId="31" xfId="2" applyFont="1" applyFill="1" applyBorder="1" applyAlignment="1" applyProtection="1">
      <alignment vertical="center"/>
    </xf>
    <xf numFmtId="0" fontId="3" fillId="0" borderId="44" xfId="0" applyFont="1" applyBorder="1" applyAlignment="1" applyProtection="1">
      <alignment vertical="center"/>
      <protection locked="0"/>
    </xf>
    <xf numFmtId="0" fontId="4" fillId="0" borderId="44" xfId="0" applyFont="1" applyBorder="1" applyAlignment="1" applyProtection="1">
      <alignment vertical="center"/>
      <protection locked="0"/>
    </xf>
    <xf numFmtId="38" fontId="3" fillId="0" borderId="45" xfId="0" applyNumberFormat="1" applyFont="1" applyBorder="1" applyAlignment="1">
      <alignment vertical="center"/>
    </xf>
    <xf numFmtId="0" fontId="0" fillId="0" borderId="46" xfId="0" applyBorder="1" applyAlignment="1" applyProtection="1">
      <alignment horizontal="center" vertical="center"/>
      <protection locked="0"/>
    </xf>
    <xf numFmtId="0" fontId="0" fillId="0" borderId="47" xfId="0" applyBorder="1" applyAlignment="1" applyProtection="1">
      <alignment horizontal="left" vertical="center"/>
      <protection locked="0"/>
    </xf>
    <xf numFmtId="0" fontId="0" fillId="0" borderId="7" xfId="0" applyBorder="1" applyAlignment="1">
      <alignment horizontal="center" vertical="center"/>
    </xf>
    <xf numFmtId="0" fontId="0" fillId="0" borderId="47" xfId="0" applyBorder="1" applyAlignment="1" applyProtection="1">
      <alignment horizontal="center" vertical="center"/>
      <protection locked="0"/>
    </xf>
    <xf numFmtId="38" fontId="0" fillId="0" borderId="7" xfId="2" applyFont="1" applyFill="1" applyBorder="1" applyAlignment="1" applyProtection="1">
      <alignment vertical="center"/>
    </xf>
    <xf numFmtId="0" fontId="0" fillId="0" borderId="48" xfId="0" applyBorder="1" applyAlignment="1" applyProtection="1">
      <alignment horizontal="center" vertical="center"/>
      <protection locked="0"/>
    </xf>
    <xf numFmtId="0" fontId="0" fillId="0" borderId="49" xfId="0" applyBorder="1" applyAlignment="1" applyProtection="1">
      <alignment horizontal="right" vertical="center"/>
      <protection locked="0"/>
    </xf>
    <xf numFmtId="0" fontId="0" fillId="0" borderId="8" xfId="0" applyBorder="1" applyAlignment="1" applyProtection="1">
      <alignment vertical="center"/>
      <protection locked="0"/>
    </xf>
    <xf numFmtId="0" fontId="0" fillId="0" borderId="1" xfId="0" applyBorder="1"/>
    <xf numFmtId="0" fontId="25" fillId="0" borderId="0" xfId="0" applyFont="1" applyAlignment="1">
      <alignment horizontal="left" vertical="center"/>
    </xf>
    <xf numFmtId="0" fontId="0" fillId="5" borderId="31" xfId="0" applyFill="1" applyBorder="1" applyAlignment="1">
      <alignment horizontal="center" vertical="center"/>
    </xf>
    <xf numFmtId="0" fontId="9" fillId="4" borderId="7" xfId="0" applyFont="1" applyFill="1" applyBorder="1" applyAlignment="1" applyProtection="1">
      <alignment horizontal="center" vertical="center"/>
      <protection locked="0"/>
    </xf>
    <xf numFmtId="0" fontId="13" fillId="0" borderId="6" xfId="0" applyFont="1" applyBorder="1" applyAlignment="1" applyProtection="1">
      <alignment horizontal="distributed" vertical="center"/>
      <protection locked="0"/>
    </xf>
    <xf numFmtId="49" fontId="19" fillId="5" borderId="2" xfId="3" applyNumberFormat="1" applyFont="1" applyFill="1" applyBorder="1" applyAlignment="1" applyProtection="1">
      <alignment horizontal="center" vertical="center"/>
      <protection locked="0"/>
    </xf>
    <xf numFmtId="0" fontId="0" fillId="4" borderId="49" xfId="0" applyFill="1" applyBorder="1" applyAlignment="1">
      <alignment vertical="center" shrinkToFit="1"/>
    </xf>
    <xf numFmtId="0" fontId="0" fillId="4" borderId="50" xfId="0" applyFill="1" applyBorder="1" applyAlignment="1">
      <alignment horizontal="center" vertical="center" shrinkToFit="1"/>
    </xf>
    <xf numFmtId="0" fontId="0" fillId="4" borderId="7" xfId="0" applyFill="1" applyBorder="1" applyAlignment="1">
      <alignment horizontal="center" vertical="center" shrinkToFit="1"/>
    </xf>
    <xf numFmtId="0" fontId="0" fillId="0" borderId="4" xfId="0" applyBorder="1" applyAlignment="1">
      <alignment vertical="center" shrinkToFit="1"/>
    </xf>
    <xf numFmtId="0" fontId="26" fillId="4" borderId="6" xfId="0" applyFont="1" applyFill="1" applyBorder="1" applyAlignment="1" applyProtection="1">
      <alignment horizontal="center" vertical="center"/>
      <protection locked="0"/>
    </xf>
    <xf numFmtId="0" fontId="14" fillId="0" borderId="0" xfId="0" applyFont="1" applyAlignment="1">
      <alignment horizontal="left"/>
    </xf>
    <xf numFmtId="0" fontId="16" fillId="0" borderId="1" xfId="0" applyFont="1" applyBorder="1" applyAlignment="1">
      <alignment horizontal="center"/>
    </xf>
    <xf numFmtId="0" fontId="5" fillId="0" borderId="0" xfId="0" applyFont="1" applyAlignment="1">
      <alignment horizontal="center" vertical="center"/>
    </xf>
    <xf numFmtId="0" fontId="0" fillId="5" borderId="6" xfId="0" applyFill="1" applyBorder="1" applyAlignment="1" applyProtection="1">
      <alignment horizontal="center" vertical="center"/>
      <protection locked="0"/>
    </xf>
    <xf numFmtId="0" fontId="0" fillId="0" borderId="51" xfId="0" applyBorder="1" applyAlignment="1">
      <alignment vertical="center"/>
    </xf>
    <xf numFmtId="0" fontId="0" fillId="0" borderId="52" xfId="0" applyBorder="1" applyAlignment="1">
      <alignment vertical="center"/>
    </xf>
    <xf numFmtId="0" fontId="25" fillId="0" borderId="0" xfId="0" applyFont="1" applyAlignment="1">
      <alignment horizontal="center"/>
    </xf>
    <xf numFmtId="0" fontId="0" fillId="0" borderId="53"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0" xfId="0" applyAlignment="1" applyProtection="1">
      <alignment horizontal="center" vertical="center"/>
      <protection locked="0"/>
    </xf>
    <xf numFmtId="0" fontId="27" fillId="0" borderId="0" xfId="0" applyFont="1" applyAlignment="1" applyProtection="1">
      <alignment horizontal="center" vertical="center"/>
      <protection locked="0"/>
    </xf>
    <xf numFmtId="0" fontId="0" fillId="0" borderId="0" xfId="0" applyAlignment="1">
      <alignment horizontal="center"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176" fontId="0" fillId="0" borderId="0" xfId="0" applyNumberFormat="1" applyAlignment="1" applyProtection="1">
      <alignment vertical="center"/>
      <protection locked="0"/>
    </xf>
    <xf numFmtId="176" fontId="0" fillId="0" borderId="0" xfId="0" applyNumberFormat="1" applyAlignment="1">
      <alignment horizontal="center"/>
    </xf>
    <xf numFmtId="0" fontId="0" fillId="5" borderId="31" xfId="0" applyFill="1" applyBorder="1" applyAlignment="1">
      <alignment horizontal="center" vertical="center" shrinkToFit="1"/>
    </xf>
    <xf numFmtId="0" fontId="0" fillId="0" borderId="20" xfId="0" applyBorder="1" applyAlignment="1">
      <alignment horizontal="center" vertical="center"/>
    </xf>
    <xf numFmtId="0" fontId="28" fillId="0" borderId="58" xfId="0" applyFont="1" applyBorder="1" applyAlignment="1" applyProtection="1">
      <alignment horizontal="center" vertical="center"/>
      <protection locked="0"/>
    </xf>
    <xf numFmtId="0" fontId="0" fillId="0" borderId="21" xfId="0" applyBorder="1" applyAlignment="1" applyProtection="1">
      <alignment vertical="center"/>
      <protection locked="0"/>
    </xf>
    <xf numFmtId="0" fontId="0" fillId="0" borderId="21" xfId="0" applyBorder="1" applyAlignment="1">
      <alignment horizontal="center" vertical="center"/>
    </xf>
    <xf numFmtId="0" fontId="0" fillId="0" borderId="59" xfId="0" applyBorder="1" applyAlignment="1">
      <alignment horizontal="center" vertical="center"/>
    </xf>
    <xf numFmtId="0" fontId="0" fillId="0" borderId="60" xfId="0" applyBorder="1" applyAlignment="1" applyProtection="1">
      <alignment vertical="center"/>
      <protection locked="0"/>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pplyProtection="1">
      <alignment vertical="center"/>
      <protection locked="0"/>
    </xf>
    <xf numFmtId="0" fontId="0" fillId="0" borderId="62" xfId="0" applyBorder="1" applyAlignment="1">
      <alignment horizontal="center" vertical="center"/>
    </xf>
    <xf numFmtId="0" fontId="19" fillId="0" borderId="0" xfId="3" applyFont="1"/>
    <xf numFmtId="0" fontId="22" fillId="0" borderId="0" xfId="3" applyFont="1" applyAlignment="1">
      <alignment horizontal="center"/>
    </xf>
    <xf numFmtId="49" fontId="29" fillId="0" borderId="66" xfId="3" applyNumberFormat="1" applyFont="1" applyBorder="1" applyAlignment="1">
      <alignment horizontal="center" vertical="center"/>
    </xf>
    <xf numFmtId="49" fontId="29" fillId="0" borderId="66" xfId="3" applyNumberFormat="1" applyFont="1" applyBorder="1" applyAlignment="1">
      <alignment horizontal="center" vertical="center" wrapText="1"/>
    </xf>
    <xf numFmtId="0" fontId="30" fillId="0" borderId="67" xfId="3" applyFont="1" applyBorder="1" applyAlignment="1">
      <alignment horizontal="center"/>
    </xf>
    <xf numFmtId="49" fontId="29" fillId="0" borderId="5" xfId="3" applyNumberFormat="1" applyFont="1" applyBorder="1" applyAlignment="1">
      <alignment horizontal="center" vertical="center"/>
    </xf>
    <xf numFmtId="49" fontId="29" fillId="0" borderId="5" xfId="3" applyNumberFormat="1" applyFont="1" applyBorder="1" applyAlignment="1">
      <alignment horizontal="center" vertical="center" wrapText="1"/>
    </xf>
    <xf numFmtId="0" fontId="30" fillId="0" borderId="64" xfId="3" applyFont="1" applyBorder="1" applyAlignment="1">
      <alignment horizontal="center"/>
    </xf>
    <xf numFmtId="0" fontId="29" fillId="0" borderId="32" xfId="3" applyFont="1" applyBorder="1" applyAlignment="1">
      <alignment horizontal="center"/>
    </xf>
    <xf numFmtId="49" fontId="29" fillId="0" borderId="32" xfId="3" applyNumberFormat="1" applyFont="1" applyBorder="1" applyAlignment="1">
      <alignment horizontal="center" vertical="center" wrapText="1"/>
    </xf>
    <xf numFmtId="0" fontId="30" fillId="0" borderId="68" xfId="3" applyFont="1" applyBorder="1" applyAlignment="1">
      <alignment horizontal="center"/>
    </xf>
    <xf numFmtId="49" fontId="29" fillId="0" borderId="69" xfId="3" applyNumberFormat="1" applyFont="1" applyBorder="1" applyAlignment="1">
      <alignment horizontal="center" vertical="center"/>
    </xf>
    <xf numFmtId="38" fontId="29" fillId="0" borderId="69" xfId="3" applyNumberFormat="1" applyFont="1" applyBorder="1" applyAlignment="1">
      <alignment horizontal="center" vertical="center"/>
    </xf>
    <xf numFmtId="0" fontId="29" fillId="0" borderId="70" xfId="3" applyFont="1" applyBorder="1"/>
    <xf numFmtId="38" fontId="29" fillId="0" borderId="5" xfId="3" applyNumberFormat="1" applyFont="1" applyBorder="1" applyAlignment="1">
      <alignment horizontal="center" vertical="center"/>
    </xf>
    <xf numFmtId="0" fontId="29" fillId="0" borderId="64" xfId="3" applyFont="1" applyBorder="1"/>
    <xf numFmtId="49" fontId="29" fillId="0" borderId="32" xfId="3" applyNumberFormat="1" applyFont="1" applyBorder="1" applyAlignment="1">
      <alignment horizontal="center" vertical="center"/>
    </xf>
    <xf numFmtId="38" fontId="29" fillId="0" borderId="32" xfId="3" applyNumberFormat="1" applyFont="1" applyBorder="1" applyAlignment="1">
      <alignment horizontal="center" vertical="center"/>
    </xf>
    <xf numFmtId="0" fontId="29" fillId="0" borderId="68" xfId="3" applyFont="1" applyBorder="1"/>
    <xf numFmtId="0" fontId="29" fillId="0" borderId="69" xfId="3" applyFont="1" applyBorder="1" applyAlignment="1">
      <alignment horizontal="center" vertical="center"/>
    </xf>
    <xf numFmtId="0" fontId="29" fillId="0" borderId="5" xfId="3" applyFont="1" applyBorder="1" applyAlignment="1">
      <alignment horizontal="center" vertical="center"/>
    </xf>
    <xf numFmtId="0" fontId="29" fillId="0" borderId="32" xfId="3" applyFont="1" applyBorder="1" applyAlignment="1">
      <alignment horizontal="center" vertical="center"/>
    </xf>
    <xf numFmtId="49" fontId="29" fillId="0" borderId="4" xfId="3" applyNumberFormat="1" applyFont="1" applyBorder="1" applyAlignment="1">
      <alignment horizontal="center" vertical="center"/>
    </xf>
    <xf numFmtId="38" fontId="29" fillId="0" borderId="4" xfId="3" applyNumberFormat="1" applyFont="1" applyBorder="1" applyAlignment="1">
      <alignment horizontal="center" vertical="center"/>
    </xf>
    <xf numFmtId="49" fontId="29" fillId="0" borderId="74" xfId="3" applyNumberFormat="1" applyFont="1" applyBorder="1" applyAlignment="1">
      <alignment horizontal="center" vertical="center"/>
    </xf>
    <xf numFmtId="38" fontId="29" fillId="0" borderId="74" xfId="3" applyNumberFormat="1" applyFont="1" applyBorder="1" applyAlignment="1">
      <alignment horizontal="center" vertical="center"/>
    </xf>
    <xf numFmtId="38" fontId="29" fillId="0" borderId="69" xfId="3" applyNumberFormat="1" applyFont="1" applyBorder="1" applyAlignment="1">
      <alignment horizontal="center" vertical="justify"/>
    </xf>
    <xf numFmtId="38" fontId="29" fillId="0" borderId="5" xfId="3" applyNumberFormat="1" applyFont="1" applyBorder="1" applyAlignment="1">
      <alignment horizontal="center" vertical="justify"/>
    </xf>
    <xf numFmtId="38" fontId="29" fillId="0" borderId="32" xfId="3" applyNumberFormat="1" applyFont="1" applyBorder="1" applyAlignment="1">
      <alignment horizontal="center" vertical="justify"/>
    </xf>
    <xf numFmtId="0" fontId="29" fillId="0" borderId="77" xfId="3" applyFont="1" applyBorder="1"/>
    <xf numFmtId="0" fontId="29" fillId="0" borderId="78" xfId="3" applyFont="1" applyBorder="1"/>
    <xf numFmtId="0" fontId="29" fillId="0" borderId="79" xfId="3" applyFont="1" applyBorder="1"/>
    <xf numFmtId="38" fontId="29" fillId="0" borderId="4" xfId="3" applyNumberFormat="1" applyFont="1" applyBorder="1" applyAlignment="1">
      <alignment horizontal="center" vertical="justify"/>
    </xf>
    <xf numFmtId="0" fontId="29" fillId="0" borderId="67" xfId="3" applyFont="1" applyBorder="1" applyAlignment="1">
      <alignment horizontal="center" vertical="center" wrapText="1"/>
    </xf>
    <xf numFmtId="49" fontId="29" fillId="0" borderId="82" xfId="3" quotePrefix="1" applyNumberFormat="1" applyFont="1" applyBorder="1" applyAlignment="1">
      <alignment vertical="top"/>
    </xf>
    <xf numFmtId="0" fontId="29" fillId="0" borderId="64" xfId="3" applyFont="1" applyBorder="1" applyAlignment="1">
      <alignment horizontal="center" vertical="center" wrapText="1"/>
    </xf>
    <xf numFmtId="49" fontId="29" fillId="0" borderId="43" xfId="3" applyNumberFormat="1" applyFont="1" applyBorder="1" applyAlignment="1">
      <alignment vertical="top"/>
    </xf>
    <xf numFmtId="0" fontId="29" fillId="0" borderId="68" xfId="3" applyFont="1" applyBorder="1" applyAlignment="1">
      <alignment horizontal="center" vertical="center" wrapText="1"/>
    </xf>
    <xf numFmtId="49" fontId="29" fillId="0" borderId="84" xfId="3" applyNumberFormat="1" applyFont="1" applyBorder="1" applyAlignment="1">
      <alignment horizontal="left" vertical="top"/>
    </xf>
    <xf numFmtId="0" fontId="29" fillId="0" borderId="70" xfId="3" applyFont="1" applyBorder="1" applyAlignment="1">
      <alignment horizontal="center" vertical="center"/>
    </xf>
    <xf numFmtId="49" fontId="29" fillId="0" borderId="86" xfId="3" applyNumberFormat="1" applyFont="1" applyBorder="1" applyAlignment="1">
      <alignment horizontal="left" vertical="center"/>
    </xf>
    <xf numFmtId="0" fontId="29" fillId="0" borderId="64" xfId="3" applyFont="1" applyBorder="1" applyAlignment="1">
      <alignment horizontal="center" vertical="center"/>
    </xf>
    <xf numFmtId="49" fontId="29" fillId="0" borderId="43" xfId="3" applyNumberFormat="1" applyFont="1" applyBorder="1" applyAlignment="1">
      <alignment horizontal="left" vertical="center"/>
    </xf>
    <xf numFmtId="0" fontId="29" fillId="0" borderId="68" xfId="3" applyFont="1" applyBorder="1" applyAlignment="1">
      <alignment horizontal="center" vertical="center"/>
    </xf>
    <xf numFmtId="49" fontId="29" fillId="0" borderId="84" xfId="3" applyNumberFormat="1" applyFont="1" applyBorder="1" applyAlignment="1">
      <alignment horizontal="left" vertical="center"/>
    </xf>
    <xf numFmtId="49" fontId="29" fillId="0" borderId="86" xfId="3" applyNumberFormat="1" applyFont="1" applyBorder="1" applyAlignment="1">
      <alignment vertical="center"/>
    </xf>
    <xf numFmtId="0" fontId="29" fillId="0" borderId="43" xfId="0" applyFont="1" applyBorder="1" applyAlignment="1">
      <alignment horizontal="left" vertical="center"/>
    </xf>
    <xf numFmtId="49" fontId="29" fillId="0" borderId="43" xfId="3" applyNumberFormat="1" applyFont="1" applyBorder="1" applyAlignment="1">
      <alignment vertical="center"/>
    </xf>
    <xf numFmtId="0" fontId="29" fillId="0" borderId="64" xfId="3" quotePrefix="1" applyFont="1" applyBorder="1" applyAlignment="1">
      <alignment horizontal="center" vertical="center"/>
    </xf>
    <xf numFmtId="0" fontId="29" fillId="0" borderId="5" xfId="3" applyFont="1" applyBorder="1" applyAlignment="1">
      <alignment horizontal="center"/>
    </xf>
    <xf numFmtId="0" fontId="29" fillId="0" borderId="43" xfId="0" applyFont="1" applyBorder="1" applyAlignment="1">
      <alignment vertical="center"/>
    </xf>
    <xf numFmtId="0" fontId="29" fillId="0" borderId="84" xfId="0" applyFont="1" applyBorder="1" applyAlignment="1">
      <alignment vertical="center"/>
    </xf>
    <xf numFmtId="0" fontId="29" fillId="0" borderId="86" xfId="0" applyFont="1" applyBorder="1" applyAlignment="1">
      <alignment vertical="center"/>
    </xf>
    <xf numFmtId="0" fontId="29" fillId="0" borderId="85" xfId="3" applyFont="1" applyBorder="1" applyAlignment="1">
      <alignment horizontal="center" vertical="center"/>
    </xf>
    <xf numFmtId="0" fontId="29" fillId="0" borderId="76" xfId="3" applyFont="1" applyBorder="1" applyAlignment="1">
      <alignment horizontal="center" vertical="center"/>
    </xf>
    <xf numFmtId="0" fontId="29" fillId="0" borderId="83" xfId="3" applyFont="1" applyBorder="1" applyAlignment="1">
      <alignment horizontal="center" vertical="center"/>
    </xf>
    <xf numFmtId="0" fontId="29" fillId="0" borderId="4" xfId="3" applyFont="1" applyBorder="1" applyAlignment="1">
      <alignment horizontal="center" vertical="center"/>
    </xf>
    <xf numFmtId="0" fontId="29" fillId="0" borderId="73" xfId="3" applyFont="1" applyBorder="1" applyAlignment="1">
      <alignment horizontal="center" vertical="center"/>
    </xf>
    <xf numFmtId="49" fontId="29" fillId="0" borderId="48" xfId="3" applyNumberFormat="1" applyFont="1" applyBorder="1" applyAlignment="1">
      <alignment horizontal="left" vertical="center"/>
    </xf>
    <xf numFmtId="0" fontId="29" fillId="0" borderId="73" xfId="3" applyFont="1" applyBorder="1"/>
    <xf numFmtId="0" fontId="29" fillId="0" borderId="88" xfId="3" applyFont="1" applyBorder="1" applyAlignment="1">
      <alignment horizontal="center" vertical="center"/>
    </xf>
    <xf numFmtId="0" fontId="29" fillId="0" borderId="70" xfId="3" quotePrefix="1" applyFont="1" applyBorder="1" applyAlignment="1">
      <alignment horizontal="center" vertical="center"/>
    </xf>
    <xf numFmtId="0" fontId="29" fillId="0" borderId="43" xfId="3" applyFont="1" applyBorder="1"/>
    <xf numFmtId="0" fontId="29" fillId="0" borderId="84" xfId="3" applyFont="1" applyBorder="1"/>
    <xf numFmtId="0" fontId="29" fillId="0" borderId="68" xfId="3" quotePrefix="1" applyFont="1" applyBorder="1" applyAlignment="1">
      <alignment horizontal="center" vertical="center"/>
    </xf>
    <xf numFmtId="0" fontId="29" fillId="0" borderId="73" xfId="3" quotePrefix="1" applyFont="1" applyBorder="1" applyAlignment="1">
      <alignment horizontal="center" vertical="center"/>
    </xf>
    <xf numFmtId="0" fontId="29" fillId="0" borderId="86" xfId="3" applyFont="1" applyBorder="1" applyAlignment="1">
      <alignment shrinkToFit="1"/>
    </xf>
    <xf numFmtId="0" fontId="29" fillId="0" borderId="43" xfId="3" applyFont="1" applyBorder="1" applyAlignment="1">
      <alignment shrinkToFit="1"/>
    </xf>
    <xf numFmtId="0" fontId="29" fillId="0" borderId="84" xfId="3" applyFont="1" applyBorder="1" applyAlignment="1">
      <alignment shrinkToFit="1"/>
    </xf>
    <xf numFmtId="0" fontId="29" fillId="0" borderId="48" xfId="3" applyFont="1" applyBorder="1"/>
    <xf numFmtId="0" fontId="29" fillId="0" borderId="86" xfId="3" applyFont="1" applyBorder="1"/>
    <xf numFmtId="0" fontId="29" fillId="0" borderId="43" xfId="3" applyFont="1" applyBorder="1" applyAlignment="1">
      <alignment horizontal="left" vertical="center"/>
    </xf>
    <xf numFmtId="49" fontId="29" fillId="0" borderId="90" xfId="3" applyNumberFormat="1" applyFont="1" applyBorder="1" applyAlignment="1">
      <alignment horizontal="center" vertical="center"/>
    </xf>
    <xf numFmtId="0" fontId="29" fillId="0" borderId="90" xfId="3" applyFont="1" applyBorder="1" applyAlignment="1">
      <alignment horizontal="center" vertical="center"/>
    </xf>
    <xf numFmtId="0" fontId="29" fillId="0" borderId="91" xfId="3" applyFont="1" applyBorder="1" applyAlignment="1">
      <alignment horizontal="center" vertical="center"/>
    </xf>
    <xf numFmtId="49" fontId="29" fillId="0" borderId="84" xfId="3" applyNumberFormat="1" applyFont="1" applyBorder="1" applyAlignment="1">
      <alignment vertical="center"/>
    </xf>
    <xf numFmtId="0" fontId="0" fillId="0" borderId="93" xfId="0" applyBorder="1" applyAlignment="1">
      <alignment horizontal="center" vertical="center" shrinkToFit="1"/>
    </xf>
    <xf numFmtId="0" fontId="0" fillId="0" borderId="94" xfId="0" applyBorder="1"/>
    <xf numFmtId="0" fontId="6" fillId="0" borderId="0" xfId="0" applyFont="1"/>
    <xf numFmtId="0" fontId="14" fillId="0" borderId="0" xfId="0" applyFont="1" applyAlignment="1">
      <alignment vertical="top"/>
    </xf>
    <xf numFmtId="0" fontId="29" fillId="0" borderId="0" xfId="3" applyFont="1"/>
    <xf numFmtId="49" fontId="32" fillId="0" borderId="63" xfId="3" applyNumberFormat="1" applyFont="1" applyBorder="1" applyAlignment="1">
      <alignment horizontal="distributed" vertical="center"/>
    </xf>
    <xf numFmtId="49" fontId="32" fillId="0" borderId="63" xfId="3" applyNumberFormat="1" applyFont="1" applyBorder="1" applyAlignment="1">
      <alignment horizontal="center" vertical="center" wrapText="1" shrinkToFit="1"/>
    </xf>
    <xf numFmtId="49" fontId="33" fillId="0" borderId="63" xfId="3" applyNumberFormat="1" applyFont="1" applyBorder="1" applyAlignment="1">
      <alignment horizontal="center" vertical="center" wrapText="1" shrinkToFit="1"/>
    </xf>
    <xf numFmtId="49" fontId="32" fillId="0" borderId="80" xfId="3" applyNumberFormat="1" applyFont="1" applyBorder="1" applyAlignment="1">
      <alignment horizontal="center" vertical="center"/>
    </xf>
    <xf numFmtId="49" fontId="32" fillId="0" borderId="65" xfId="3" applyNumberFormat="1" applyFont="1" applyBorder="1" applyAlignment="1">
      <alignment horizontal="center" vertical="center"/>
    </xf>
    <xf numFmtId="0" fontId="29" fillId="0" borderId="81" xfId="3" applyFont="1" applyBorder="1" applyAlignment="1">
      <alignment horizontal="center" vertical="center"/>
    </xf>
    <xf numFmtId="0" fontId="29" fillId="0" borderId="75" xfId="3" applyFont="1" applyBorder="1" applyAlignment="1">
      <alignment horizontal="center" vertical="center"/>
    </xf>
    <xf numFmtId="0" fontId="29" fillId="0" borderId="87" xfId="3" applyFont="1" applyBorder="1" applyAlignment="1">
      <alignment horizontal="center" vertical="center"/>
    </xf>
    <xf numFmtId="0" fontId="29" fillId="0" borderId="89" xfId="3" applyFont="1" applyBorder="1" applyAlignment="1">
      <alignment horizontal="center" vertical="center"/>
    </xf>
    <xf numFmtId="0" fontId="29" fillId="0" borderId="72" xfId="3" applyFont="1" applyBorder="1" applyAlignment="1">
      <alignment horizontal="center" vertical="center"/>
    </xf>
    <xf numFmtId="0" fontId="29" fillId="0" borderId="75" xfId="3" applyFont="1" applyBorder="1"/>
    <xf numFmtId="0" fontId="29" fillId="0" borderId="71" xfId="3" applyFont="1" applyBorder="1" applyAlignment="1">
      <alignment horizontal="center" vertical="center"/>
    </xf>
    <xf numFmtId="0" fontId="29" fillId="0" borderId="76" xfId="3" applyFont="1" applyBorder="1"/>
    <xf numFmtId="0" fontId="29" fillId="0" borderId="76" xfId="3" applyFont="1" applyBorder="1" applyAlignment="1">
      <alignment horizontal="left" vertical="center"/>
    </xf>
    <xf numFmtId="38" fontId="29" fillId="0" borderId="90" xfId="3" applyNumberFormat="1" applyFont="1" applyBorder="1" applyAlignment="1">
      <alignment horizontal="center" vertical="justify"/>
    </xf>
    <xf numFmtId="38" fontId="29" fillId="0" borderId="90" xfId="3" applyNumberFormat="1" applyFont="1" applyBorder="1" applyAlignment="1">
      <alignment horizontal="center" vertical="center"/>
    </xf>
    <xf numFmtId="0" fontId="29" fillId="0" borderId="92" xfId="3" applyFont="1" applyBorder="1" applyAlignment="1">
      <alignment horizontal="center" vertical="center"/>
    </xf>
    <xf numFmtId="0" fontId="29" fillId="0" borderId="89" xfId="3" applyFont="1" applyBorder="1" applyAlignment="1">
      <alignment horizontal="left" vertical="center"/>
    </xf>
    <xf numFmtId="0" fontId="29" fillId="0" borderId="91" xfId="3" applyFont="1" applyBorder="1"/>
    <xf numFmtId="0" fontId="29" fillId="0" borderId="0" xfId="3" applyFont="1" applyAlignment="1">
      <alignment horizontal="center" vertical="center"/>
    </xf>
    <xf numFmtId="0" fontId="29" fillId="0" borderId="0" xfId="3" applyFont="1" applyAlignment="1">
      <alignment horizontal="distributed" vertical="center"/>
    </xf>
    <xf numFmtId="0" fontId="29" fillId="0" borderId="0" xfId="3" applyFont="1" applyAlignment="1">
      <alignment horizontal="left" vertical="center"/>
    </xf>
    <xf numFmtId="0" fontId="0" fillId="0" borderId="114" xfId="0" applyBorder="1" applyAlignment="1">
      <alignment horizontal="center" vertical="center"/>
    </xf>
    <xf numFmtId="0" fontId="0" fillId="0" borderId="116" xfId="0" applyBorder="1" applyAlignment="1" applyProtection="1">
      <alignment vertical="center"/>
      <protection locked="0"/>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38" fontId="0" fillId="0" borderId="31" xfId="2" applyFont="1" applyFill="1" applyBorder="1" applyAlignment="1" applyProtection="1">
      <alignment horizontal="right" vertical="center"/>
    </xf>
    <xf numFmtId="38" fontId="0" fillId="0" borderId="99" xfId="2" applyFont="1" applyFill="1" applyBorder="1" applyAlignment="1" applyProtection="1">
      <alignment horizontal="right" vertical="center"/>
    </xf>
    <xf numFmtId="0" fontId="0" fillId="0" borderId="0" xfId="0" applyAlignment="1" applyProtection="1">
      <alignment horizontal="center" vertical="center"/>
      <protection locked="0"/>
    </xf>
    <xf numFmtId="0" fontId="0" fillId="0" borderId="0" xfId="0" applyAlignment="1">
      <alignment horizontal="center" vertical="center"/>
    </xf>
    <xf numFmtId="38" fontId="0" fillId="0" borderId="6" xfId="2" applyFont="1" applyFill="1" applyBorder="1" applyAlignment="1" applyProtection="1">
      <alignment horizontal="right" vertical="center"/>
    </xf>
    <xf numFmtId="38" fontId="0" fillId="0" borderId="7" xfId="2" applyFont="1" applyFill="1" applyBorder="1" applyAlignment="1" applyProtection="1">
      <alignment horizontal="right" vertical="center"/>
    </xf>
    <xf numFmtId="0" fontId="0" fillId="0" borderId="60"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38" fontId="0" fillId="0" borderId="2" xfId="2" applyFont="1" applyFill="1" applyBorder="1" applyAlignment="1" applyProtection="1">
      <alignment horizontal="right" vertical="center"/>
    </xf>
    <xf numFmtId="0" fontId="5" fillId="0" borderId="0" xfId="0" applyFont="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4" borderId="12" xfId="0" applyFill="1" applyBorder="1" applyAlignment="1" applyProtection="1">
      <alignment vertical="center"/>
      <protection locked="0"/>
    </xf>
    <xf numFmtId="0" fontId="0" fillId="4" borderId="100" xfId="0" applyFill="1" applyBorder="1" applyAlignment="1" applyProtection="1">
      <alignment vertical="center"/>
      <protection locked="0"/>
    </xf>
    <xf numFmtId="0" fontId="0" fillId="4" borderId="101" xfId="0" applyFill="1" applyBorder="1" applyAlignment="1" applyProtection="1">
      <alignment vertical="center"/>
      <protection locked="0"/>
    </xf>
    <xf numFmtId="0" fontId="0" fillId="4" borderId="1" xfId="0" applyFill="1" applyBorder="1" applyAlignment="1" applyProtection="1">
      <alignment vertical="center"/>
      <protection locked="0"/>
    </xf>
    <xf numFmtId="0" fontId="0" fillId="4" borderId="106" xfId="0" applyFill="1" applyBorder="1" applyAlignment="1" applyProtection="1">
      <alignment vertical="center"/>
      <protection locked="0"/>
    </xf>
    <xf numFmtId="0" fontId="0" fillId="0" borderId="19" xfId="0" applyBorder="1" applyAlignment="1">
      <alignment horizontal="center" vertical="center"/>
    </xf>
    <xf numFmtId="0" fontId="18" fillId="4" borderId="19" xfId="1" applyFill="1" applyBorder="1" applyAlignment="1" applyProtection="1">
      <alignment vertical="center"/>
      <protection locked="0"/>
    </xf>
    <xf numFmtId="0" fontId="0" fillId="4" borderId="19" xfId="0" applyFill="1" applyBorder="1" applyAlignment="1" applyProtection="1">
      <alignment vertical="center"/>
      <protection locked="0"/>
    </xf>
    <xf numFmtId="0" fontId="0" fillId="4" borderId="102" xfId="0" applyFill="1" applyBorder="1" applyAlignment="1" applyProtection="1">
      <alignment vertical="center"/>
      <protection locked="0"/>
    </xf>
    <xf numFmtId="0" fontId="0" fillId="0" borderId="103"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27" fillId="0" borderId="60"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0" xfId="0" applyBorder="1" applyAlignment="1">
      <alignment horizontal="center" vertical="center"/>
    </xf>
    <xf numFmtId="0" fontId="0" fillId="0" borderId="36" xfId="0" applyBorder="1" applyAlignment="1">
      <alignment horizontal="center" vertical="center"/>
    </xf>
    <xf numFmtId="0" fontId="0" fillId="0" borderId="100" xfId="0" applyBorder="1" applyAlignment="1" applyProtection="1">
      <alignment horizontal="center" vertical="center"/>
      <protection locked="0"/>
    </xf>
    <xf numFmtId="0" fontId="0" fillId="0" borderId="97" xfId="0" applyBorder="1" applyAlignment="1">
      <alignment horizontal="center" vertical="center"/>
    </xf>
    <xf numFmtId="0" fontId="0" fillId="0" borderId="10" xfId="0" applyBorder="1" applyAlignment="1" applyProtection="1">
      <alignment horizontal="center" vertical="center"/>
      <protection locked="0"/>
    </xf>
    <xf numFmtId="0" fontId="0" fillId="0" borderId="98" xfId="0" applyBorder="1" applyAlignment="1">
      <alignment horizontal="center" vertical="center"/>
    </xf>
    <xf numFmtId="0" fontId="0" fillId="0" borderId="115" xfId="0" applyBorder="1" applyAlignment="1" applyProtection="1">
      <alignment horizontal="center" vertical="center"/>
      <protection locked="0"/>
    </xf>
    <xf numFmtId="0" fontId="0" fillId="0" borderId="80" xfId="0" applyBorder="1" applyAlignment="1">
      <alignment horizontal="center" vertical="center"/>
    </xf>
    <xf numFmtId="0" fontId="3" fillId="0" borderId="0" xfId="0" applyFont="1" applyAlignment="1">
      <alignment horizontal="left"/>
    </xf>
    <xf numFmtId="0" fontId="16" fillId="0" borderId="0" xfId="0" applyFont="1" applyAlignment="1">
      <alignment horizontal="center" vertical="top"/>
    </xf>
    <xf numFmtId="0" fontId="16" fillId="0" borderId="9" xfId="0" applyFont="1" applyBorder="1" applyAlignment="1">
      <alignment horizontal="center" vertical="top"/>
    </xf>
    <xf numFmtId="0" fontId="14" fillId="0" borderId="0" xfId="0" applyFont="1" applyAlignment="1">
      <alignment horizontal="center" vertical="center"/>
    </xf>
    <xf numFmtId="0" fontId="18" fillId="0" borderId="0" xfId="1" applyFill="1" applyBorder="1" applyAlignment="1" applyProtection="1">
      <alignment horizontal="left" vertical="center" indent="1"/>
      <protection locked="0"/>
    </xf>
    <xf numFmtId="0" fontId="14" fillId="0" borderId="0" xfId="0" applyFont="1" applyAlignment="1" applyProtection="1">
      <alignment horizontal="left" vertical="center" indent="1"/>
      <protection locked="0"/>
    </xf>
    <xf numFmtId="0" fontId="16" fillId="0" borderId="0" xfId="0" applyFont="1" applyAlignment="1">
      <alignment horizontal="center"/>
    </xf>
    <xf numFmtId="0" fontId="14" fillId="0" borderId="38" xfId="0" applyFont="1" applyBorder="1" applyAlignment="1">
      <alignment horizontal="distributed" vertical="center" indent="1"/>
    </xf>
    <xf numFmtId="0" fontId="14" fillId="0" borderId="104" xfId="0" applyFont="1" applyBorder="1" applyAlignment="1">
      <alignment horizontal="distributed" vertical="center" indent="1"/>
    </xf>
    <xf numFmtId="0" fontId="14" fillId="4" borderId="104" xfId="0" applyFont="1" applyFill="1" applyBorder="1" applyAlignment="1" applyProtection="1">
      <alignment horizontal="left" vertical="center"/>
      <protection locked="0"/>
    </xf>
    <xf numFmtId="0" fontId="14" fillId="4" borderId="105" xfId="0" applyFont="1" applyFill="1" applyBorder="1" applyAlignment="1" applyProtection="1">
      <alignment horizontal="left" vertical="center"/>
      <protection locked="0"/>
    </xf>
    <xf numFmtId="0" fontId="14" fillId="0" borderId="14" xfId="0" applyFont="1" applyBorder="1" applyAlignment="1">
      <alignment horizontal="distributed" vertical="center" indent="1"/>
    </xf>
    <xf numFmtId="0" fontId="14" fillId="0" borderId="10" xfId="0" applyFont="1" applyBorder="1" applyAlignment="1">
      <alignment horizontal="distributed" vertical="center" indent="1"/>
    </xf>
    <xf numFmtId="0" fontId="14" fillId="4" borderId="10" xfId="0" applyFont="1" applyFill="1" applyBorder="1" applyAlignment="1" applyProtection="1">
      <alignment horizontal="left" vertical="center"/>
      <protection locked="0"/>
    </xf>
    <xf numFmtId="0" fontId="14" fillId="4" borderId="98" xfId="0" applyFont="1" applyFill="1" applyBorder="1" applyAlignment="1" applyProtection="1">
      <alignment horizontal="left" vertical="center"/>
      <protection locked="0"/>
    </xf>
    <xf numFmtId="0" fontId="14" fillId="0" borderId="0" xfId="0" applyFont="1" applyAlignment="1">
      <alignment horizontal="left" vertical="center" indent="1"/>
    </xf>
    <xf numFmtId="0" fontId="14" fillId="0" borderId="0" xfId="0" applyFont="1" applyAlignment="1">
      <alignment horizontal="left" indent="1"/>
    </xf>
    <xf numFmtId="0" fontId="17" fillId="0" borderId="0" xfId="0" applyFont="1" applyAlignment="1">
      <alignment horizontal="left" vertical="center" indent="4"/>
    </xf>
    <xf numFmtId="49" fontId="31" fillId="0" borderId="0" xfId="2" applyNumberFormat="1" applyFont="1" applyFill="1" applyBorder="1" applyAlignment="1">
      <alignment horizontal="center" vertical="center"/>
    </xf>
    <xf numFmtId="0" fontId="32" fillId="0" borderId="112" xfId="3" applyFont="1" applyBorder="1" applyAlignment="1">
      <alignment horizontal="center" vertical="center"/>
    </xf>
    <xf numFmtId="0" fontId="32" fillId="0" borderId="113" xfId="3" applyFont="1" applyBorder="1" applyAlignment="1">
      <alignment horizontal="center" vertical="center"/>
    </xf>
    <xf numFmtId="49" fontId="32" fillId="0" borderId="109" xfId="3" applyNumberFormat="1" applyFont="1" applyBorder="1" applyAlignment="1">
      <alignment horizontal="center" vertical="center"/>
    </xf>
    <xf numFmtId="49" fontId="32" fillId="0" borderId="94" xfId="3" applyNumberFormat="1" applyFont="1" applyBorder="1" applyAlignment="1">
      <alignment horizontal="center" vertical="center"/>
    </xf>
    <xf numFmtId="49" fontId="32" fillId="0" borderId="109" xfId="3" applyNumberFormat="1" applyFont="1" applyBorder="1" applyAlignment="1">
      <alignment horizontal="center" vertical="center" wrapText="1"/>
    </xf>
    <xf numFmtId="49" fontId="32" fillId="0" borderId="94" xfId="3" applyNumberFormat="1" applyFont="1" applyBorder="1" applyAlignment="1">
      <alignment horizontal="center" vertical="center" wrapText="1"/>
    </xf>
    <xf numFmtId="49" fontId="32" fillId="0" borderId="107" xfId="3" applyNumberFormat="1" applyFont="1" applyBorder="1" applyAlignment="1">
      <alignment horizontal="center" vertical="center" wrapText="1" shrinkToFit="1"/>
    </xf>
    <xf numFmtId="49" fontId="32" fillId="0" borderId="108" xfId="3" applyNumberFormat="1" applyFont="1" applyBorder="1" applyAlignment="1">
      <alignment horizontal="center" vertical="center" wrapText="1" shrinkToFit="1"/>
    </xf>
    <xf numFmtId="49" fontId="32" fillId="0" borderId="109" xfId="3" applyNumberFormat="1" applyFont="1" applyBorder="1" applyAlignment="1">
      <alignment horizontal="center" vertical="center" wrapText="1" shrinkToFit="1"/>
    </xf>
    <xf numFmtId="49" fontId="32" fillId="0" borderId="94" xfId="3" applyNumberFormat="1" applyFont="1" applyBorder="1" applyAlignment="1">
      <alignment horizontal="center" vertical="center" wrapText="1" shrinkToFit="1"/>
    </xf>
    <xf numFmtId="0" fontId="32" fillId="0" borderId="110" xfId="3" applyFont="1" applyBorder="1" applyAlignment="1">
      <alignment horizontal="center" vertical="center" wrapText="1" shrinkToFit="1"/>
    </xf>
    <xf numFmtId="0" fontId="32" fillId="0" borderId="111" xfId="3" applyFont="1" applyBorder="1" applyAlignment="1">
      <alignment horizontal="center" vertical="center" wrapText="1" shrinkToFit="1"/>
    </xf>
    <xf numFmtId="49" fontId="32" fillId="0" borderId="100" xfId="3" applyNumberFormat="1" applyFont="1" applyBorder="1" applyAlignment="1">
      <alignment horizontal="center" vertical="center"/>
    </xf>
    <xf numFmtId="49" fontId="32" fillId="0" borderId="101" xfId="3" applyNumberFormat="1" applyFont="1" applyBorder="1" applyAlignment="1">
      <alignment horizontal="center" vertical="center"/>
    </xf>
  </cellXfs>
  <cellStyles count="4">
    <cellStyle name="ハイパーリンク" xfId="1" builtinId="8"/>
    <cellStyle name="桁区切り" xfId="2" builtinId="6"/>
    <cellStyle name="標準" xfId="0" builtinId="0"/>
    <cellStyle name="標準_H17　登録者翻天" xfId="3" xr:uid="{00000000-0005-0000-0000-000003000000}"/>
  </cellStyles>
  <dxfs count="10">
    <dxf>
      <fill>
        <patternFill>
          <bgColor rgb="FFCCFFFF"/>
        </patternFill>
      </fill>
    </dxf>
    <dxf>
      <fill>
        <patternFill>
          <bgColor rgb="FFCCFFFF"/>
        </patternFill>
      </fill>
    </dxf>
    <dxf>
      <font>
        <condense val="0"/>
        <extend val="0"/>
        <color auto="1"/>
      </font>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auto="1"/>
      </font>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W33"/>
  <sheetViews>
    <sheetView showGridLines="0" tabSelected="1" topLeftCell="A4" zoomScale="85" zoomScaleNormal="85" zoomScaleSheetLayoutView="100" workbookViewId="0">
      <selection activeCell="I18" sqref="I18:K18"/>
    </sheetView>
  </sheetViews>
  <sheetFormatPr defaultRowHeight="13.5" x14ac:dyDescent="0.15"/>
  <cols>
    <col min="1" max="1" width="18" customWidth="1"/>
    <col min="2" max="2" width="15.625" customWidth="1"/>
    <col min="3" max="3" width="5.125" customWidth="1"/>
    <col min="4" max="4" width="3.5" customWidth="1"/>
    <col min="5" max="6" width="4.75" customWidth="1"/>
    <col min="7" max="7" width="6.625" customWidth="1"/>
    <col min="8" max="8" width="3" customWidth="1"/>
    <col min="9" max="9" width="15.625" customWidth="1"/>
    <col min="10" max="10" width="5.125" customWidth="1"/>
    <col min="11" max="11" width="2.5" customWidth="1"/>
    <col min="12" max="12" width="7.5" bestFit="1" customWidth="1"/>
    <col min="13" max="14" width="6.625" customWidth="1"/>
    <col min="15" max="16" width="5.375" customWidth="1"/>
    <col min="17" max="17" width="5.875" customWidth="1"/>
    <col min="18" max="18" width="9" customWidth="1"/>
    <col min="19" max="19" width="36.625" customWidth="1"/>
    <col min="20" max="20" width="9.875" customWidth="1"/>
    <col min="21" max="21" width="4.25" customWidth="1"/>
  </cols>
  <sheetData>
    <row r="1" spans="1:23" ht="17.25" x14ac:dyDescent="0.15">
      <c r="A1" s="264" t="s">
        <v>625</v>
      </c>
      <c r="B1" s="264"/>
      <c r="C1" s="264"/>
      <c r="D1" s="264"/>
      <c r="E1" s="264"/>
      <c r="F1" s="264"/>
      <c r="G1" s="264"/>
      <c r="H1" s="264"/>
      <c r="I1" s="264"/>
      <c r="J1" s="264"/>
      <c r="K1" s="116"/>
      <c r="O1" s="70" t="s">
        <v>165</v>
      </c>
      <c r="P1" s="70"/>
      <c r="S1" s="8" t="s">
        <v>49</v>
      </c>
      <c r="U1" t="s">
        <v>85</v>
      </c>
      <c r="V1" t="s">
        <v>15</v>
      </c>
      <c r="W1" t="s">
        <v>103</v>
      </c>
    </row>
    <row r="2" spans="1:23" ht="17.25" x14ac:dyDescent="0.15">
      <c r="A2" s="264" t="s">
        <v>79</v>
      </c>
      <c r="B2" s="264"/>
      <c r="C2" s="264"/>
      <c r="D2" s="264"/>
      <c r="E2" s="264"/>
      <c r="F2" s="264"/>
      <c r="G2" s="264"/>
      <c r="H2" s="264"/>
      <c r="I2" s="264"/>
      <c r="J2" s="264"/>
      <c r="K2" s="116"/>
      <c r="O2" s="70"/>
      <c r="P2" s="70"/>
      <c r="S2" s="8" t="s">
        <v>50</v>
      </c>
      <c r="U2" t="s">
        <v>14</v>
      </c>
      <c r="V2" t="s">
        <v>16</v>
      </c>
      <c r="W2" t="s">
        <v>104</v>
      </c>
    </row>
    <row r="3" spans="1:23" ht="17.25" x14ac:dyDescent="0.15">
      <c r="A3" s="39"/>
      <c r="O3" s="70"/>
      <c r="P3" s="70"/>
      <c r="S3" s="8" t="s">
        <v>48</v>
      </c>
      <c r="V3" t="s">
        <v>17</v>
      </c>
      <c r="W3" t="s">
        <v>105</v>
      </c>
    </row>
    <row r="4" spans="1:23" ht="20.100000000000001" customHeight="1" x14ac:dyDescent="0.15">
      <c r="A4" s="40" t="s">
        <v>27</v>
      </c>
      <c r="O4" s="70"/>
      <c r="P4" s="70"/>
      <c r="S4" s="8" t="s">
        <v>88</v>
      </c>
      <c r="V4" t="s">
        <v>18</v>
      </c>
      <c r="W4" t="s">
        <v>165</v>
      </c>
    </row>
    <row r="5" spans="1:23" ht="20.100000000000001" customHeight="1" x14ac:dyDescent="0.15">
      <c r="A5" s="40" t="s">
        <v>38</v>
      </c>
      <c r="O5" s="70"/>
      <c r="P5" s="70"/>
      <c r="S5" s="8" t="s">
        <v>89</v>
      </c>
      <c r="V5" t="s">
        <v>102</v>
      </c>
      <c r="W5" t="s">
        <v>170</v>
      </c>
    </row>
    <row r="6" spans="1:23" ht="20.100000000000001" customHeight="1" thickBot="1" x14ac:dyDescent="0.2">
      <c r="A6" s="41" t="s">
        <v>53</v>
      </c>
      <c r="O6" s="70"/>
      <c r="P6" s="70"/>
      <c r="S6" s="8" t="s">
        <v>7</v>
      </c>
    </row>
    <row r="7" spans="1:23" ht="20.100000000000001" customHeight="1" x14ac:dyDescent="0.15">
      <c r="A7" s="33" t="s">
        <v>28</v>
      </c>
      <c r="B7" s="34"/>
      <c r="C7" s="265" t="s">
        <v>47</v>
      </c>
      <c r="D7" s="265"/>
      <c r="E7" s="267"/>
      <c r="F7" s="268"/>
      <c r="G7" s="268"/>
      <c r="H7" s="268"/>
      <c r="I7" s="268"/>
      <c r="J7" s="269"/>
      <c r="K7" s="24"/>
      <c r="S7" s="8" t="s">
        <v>96</v>
      </c>
    </row>
    <row r="8" spans="1:23" ht="20.100000000000001" customHeight="1" x14ac:dyDescent="0.15">
      <c r="A8" s="35" t="s">
        <v>30</v>
      </c>
      <c r="B8" s="36"/>
      <c r="C8" s="266" t="s">
        <v>29</v>
      </c>
      <c r="D8" s="266"/>
      <c r="E8" s="270"/>
      <c r="F8" s="270"/>
      <c r="G8" s="270"/>
      <c r="H8" s="270"/>
      <c r="I8" s="270"/>
      <c r="J8" s="271"/>
      <c r="K8" s="24"/>
      <c r="S8" s="8" t="s">
        <v>723</v>
      </c>
      <c r="V8" s="25" t="s">
        <v>727</v>
      </c>
    </row>
    <row r="9" spans="1:23" ht="20.100000000000001" customHeight="1" thickBot="1" x14ac:dyDescent="0.2">
      <c r="A9" s="37" t="s">
        <v>31</v>
      </c>
      <c r="B9" s="38"/>
      <c r="C9" s="272" t="s">
        <v>74</v>
      </c>
      <c r="D9" s="272"/>
      <c r="E9" s="273"/>
      <c r="F9" s="274"/>
      <c r="G9" s="274"/>
      <c r="H9" s="274"/>
      <c r="I9" s="274"/>
      <c r="J9" s="275"/>
      <c r="K9" s="24"/>
      <c r="S9" s="8" t="s">
        <v>90</v>
      </c>
      <c r="V9" s="25" t="s">
        <v>726</v>
      </c>
    </row>
    <row r="10" spans="1:23" ht="20.100000000000001" customHeight="1" x14ac:dyDescent="0.15">
      <c r="L10" s="286" t="s">
        <v>166</v>
      </c>
      <c r="M10" s="287"/>
      <c r="S10" s="8" t="s">
        <v>144</v>
      </c>
      <c r="V10" s="25" t="s">
        <v>728</v>
      </c>
    </row>
    <row r="11" spans="1:23" ht="20.100000000000001" customHeight="1" thickBot="1" x14ac:dyDescent="0.2">
      <c r="A11" s="2" t="s">
        <v>54</v>
      </c>
      <c r="L11" s="118" t="s">
        <v>167</v>
      </c>
      <c r="M11" s="119" t="s">
        <v>168</v>
      </c>
      <c r="N11" s="70"/>
      <c r="O11" s="120" t="s">
        <v>169</v>
      </c>
      <c r="S11" s="8" t="s">
        <v>147</v>
      </c>
      <c r="V11" s="25" t="s">
        <v>729</v>
      </c>
    </row>
    <row r="12" spans="1:23" ht="20.100000000000001" customHeight="1" x14ac:dyDescent="0.15">
      <c r="A12" s="82" t="s">
        <v>10</v>
      </c>
      <c r="B12" s="29"/>
      <c r="C12" s="30" t="s">
        <v>11</v>
      </c>
      <c r="D12" s="281"/>
      <c r="E12" s="282"/>
      <c r="F12" s="30" t="s">
        <v>12</v>
      </c>
      <c r="G12" s="29"/>
      <c r="H12" s="30" t="s">
        <v>19</v>
      </c>
      <c r="I12" s="281"/>
      <c r="J12" s="288"/>
      <c r="K12" s="289"/>
      <c r="L12" s="121"/>
      <c r="M12" s="122"/>
      <c r="N12" s="70">
        <f>COUNTA(B12)</f>
        <v>0</v>
      </c>
      <c r="O12" s="120" t="str">
        <f>IF(F21&gt;2,IF(AND(L12="可",M12="可"),"○",IF(OR(AND(L12="可",M12="不可"),AND(L12="不可",M12="可")),"△","×")),"")</f>
        <v/>
      </c>
      <c r="R12" t="str">
        <f>IF(C24&gt;2,IF(AND(#REF!="可",#REF!="可"),"○",IF(OR(AND(#REF!="可",#REF!=""),AND(#REF!="",#REF!="可")),"△","×")),"")</f>
        <v/>
      </c>
      <c r="S12" s="8" t="s">
        <v>91</v>
      </c>
      <c r="V12" s="25" t="s">
        <v>730</v>
      </c>
    </row>
    <row r="13" spans="1:23" ht="20.100000000000001" customHeight="1" x14ac:dyDescent="0.15">
      <c r="A13" s="83" t="s">
        <v>10</v>
      </c>
      <c r="B13" s="31"/>
      <c r="C13" s="32" t="s">
        <v>11</v>
      </c>
      <c r="D13" s="283"/>
      <c r="E13" s="284"/>
      <c r="F13" s="32" t="s">
        <v>12</v>
      </c>
      <c r="G13" s="31"/>
      <c r="H13" s="32" t="s">
        <v>19</v>
      </c>
      <c r="I13" s="283"/>
      <c r="J13" s="290"/>
      <c r="K13" s="291"/>
      <c r="L13" s="123"/>
      <c r="M13" s="124"/>
      <c r="N13" s="70">
        <f>COUNTA(B13)</f>
        <v>0</v>
      </c>
      <c r="O13" s="120" t="str">
        <f>IF(F21&gt;5,IF(AND(L13="可",M13="可"),"○",IF(OR(AND(L13="可",M13="不可"),AND(L13="不可",M13="可")),"△","×")),"")</f>
        <v/>
      </c>
      <c r="S13" s="8" t="s">
        <v>92</v>
      </c>
      <c r="V13" s="25" t="s">
        <v>731</v>
      </c>
    </row>
    <row r="14" spans="1:23" ht="20.100000000000001" customHeight="1" thickBot="1" x14ac:dyDescent="0.2">
      <c r="A14" s="84" t="s">
        <v>10</v>
      </c>
      <c r="B14" s="80"/>
      <c r="C14" s="81" t="s">
        <v>11</v>
      </c>
      <c r="D14" s="276"/>
      <c r="E14" s="277"/>
      <c r="F14" s="81" t="s">
        <v>12</v>
      </c>
      <c r="G14" s="80"/>
      <c r="H14" s="249" t="s">
        <v>19</v>
      </c>
      <c r="I14" s="276"/>
      <c r="J14" s="292"/>
      <c r="K14" s="293"/>
      <c r="L14" s="125"/>
      <c r="M14" s="126"/>
      <c r="N14" s="70">
        <f>COUNTA(B14)</f>
        <v>0</v>
      </c>
      <c r="O14" s="120" t="str">
        <f>IF(F21&gt;15,IF(AND(L14="可",M14="可"),"○",IF(OR(AND(L14="可",M14="不可"),AND(L14="不可",M14="可")),"△","×")),"")</f>
        <v/>
      </c>
      <c r="R14" t="str">
        <f>IF(C24&gt;6,IF(AND(#REF!="可",#REF!="可"),"○",IF(OR(AND(#REF!="可",#REF!=""),AND(#REF!="",#REF!="可")),"△","×")),"")</f>
        <v/>
      </c>
      <c r="S14" s="8" t="s">
        <v>108</v>
      </c>
      <c r="V14" s="25" t="s">
        <v>732</v>
      </c>
    </row>
    <row r="15" spans="1:23" ht="20.100000000000001" customHeight="1" x14ac:dyDescent="0.15">
      <c r="A15" s="136" t="s">
        <v>289</v>
      </c>
      <c r="B15" s="138"/>
      <c r="C15" s="139" t="s">
        <v>11</v>
      </c>
      <c r="D15" s="285"/>
      <c r="E15" s="285"/>
      <c r="F15" s="139" t="s">
        <v>736</v>
      </c>
      <c r="G15" s="250"/>
      <c r="H15" s="130"/>
      <c r="I15" s="255"/>
      <c r="J15" s="255"/>
      <c r="K15" s="256"/>
      <c r="L15" s="127"/>
      <c r="M15" s="127"/>
      <c r="N15" s="70"/>
      <c r="O15" s="127">
        <f>IF(AND(F21&gt;=3,F21&lt;=6),COUNTIF(O12,"○"),IF(AND(F21&gt;=7,F21&lt;=14),COUNTIF(O12:O13,"○"),IF(F21&gt;=15,COUNTIF(O12:O14,"○"),0)))</f>
        <v>0</v>
      </c>
      <c r="S15" s="8" t="s">
        <v>67</v>
      </c>
      <c r="V15" s="25" t="s">
        <v>733</v>
      </c>
    </row>
    <row r="16" spans="1:23" ht="20.100000000000001" customHeight="1" x14ac:dyDescent="0.15">
      <c r="A16" s="140" t="s">
        <v>289</v>
      </c>
      <c r="B16" s="141"/>
      <c r="C16" s="142" t="s">
        <v>11</v>
      </c>
      <c r="D16" s="259"/>
      <c r="E16" s="259"/>
      <c r="F16" s="142" t="s">
        <v>737</v>
      </c>
      <c r="G16" s="251"/>
      <c r="H16" s="130"/>
      <c r="I16" s="255"/>
      <c r="J16" s="255"/>
      <c r="K16" s="256"/>
      <c r="M16" s="127"/>
      <c r="N16" s="127">
        <f>COUNTA(B15:B18)</f>
        <v>0</v>
      </c>
      <c r="O16" s="127">
        <f>IF(AND(F21&gt;=3,F21&lt;=6),COUNTIF(O12,"△"),IF(AND(F21&gt;=7,F21&lt;=14),COUNTIF(O12:O13,"△"),IF(F21&gt;=15,COUNTIF(O12:O14,"△"),0)))</f>
        <v>0</v>
      </c>
      <c r="R16" t="str">
        <f>IF(C24&gt;14,IF(AND(#REF!="可",#REF!="可"),"○",IF(OR(AND(#REF!="可",#REF!=""),AND(#REF!="",#REF!="可")),"△","×")),"")</f>
        <v/>
      </c>
      <c r="S16" s="8" t="s">
        <v>161</v>
      </c>
      <c r="V16" s="25" t="s">
        <v>734</v>
      </c>
    </row>
    <row r="17" spans="1:22" ht="20.100000000000001" customHeight="1" x14ac:dyDescent="0.15">
      <c r="A17" s="140" t="s">
        <v>289</v>
      </c>
      <c r="B17" s="141"/>
      <c r="C17" s="142" t="s">
        <v>11</v>
      </c>
      <c r="D17" s="259"/>
      <c r="E17" s="259"/>
      <c r="F17" s="142" t="s">
        <v>737</v>
      </c>
      <c r="G17" s="251"/>
      <c r="H17" s="130"/>
      <c r="I17" s="255"/>
      <c r="J17" s="255"/>
      <c r="K17" s="256"/>
      <c r="N17" s="70"/>
      <c r="O17" s="134"/>
      <c r="S17" s="8" t="s">
        <v>624</v>
      </c>
      <c r="V17" s="25" t="s">
        <v>735</v>
      </c>
    </row>
    <row r="18" spans="1:22" ht="20.100000000000001" customHeight="1" thickBot="1" x14ac:dyDescent="0.2">
      <c r="A18" s="143" t="s">
        <v>289</v>
      </c>
      <c r="B18" s="144"/>
      <c r="C18" s="145" t="s">
        <v>11</v>
      </c>
      <c r="D18" s="280"/>
      <c r="E18" s="280"/>
      <c r="F18" s="145" t="s">
        <v>737</v>
      </c>
      <c r="G18" s="252"/>
      <c r="H18" s="130"/>
      <c r="I18" s="255"/>
      <c r="J18" s="255"/>
      <c r="K18" s="256"/>
      <c r="N18" s="70"/>
      <c r="O18" s="134">
        <f>IF(AND(D25&gt;=3,D25&lt;=6),COUNTIF(O12:O12,"○"),IF(AND(D25&gt;=7,D25&lt;=14),COUNTIF(O12:O14,"○"),IF(D25&gt;=15,COUNTIF(O12:O16,"○"),0)))</f>
        <v>0</v>
      </c>
      <c r="S18" s="8" t="s">
        <v>94</v>
      </c>
    </row>
    <row r="19" spans="1:22" ht="20.100000000000001" customHeight="1" x14ac:dyDescent="0.15">
      <c r="L19" s="127"/>
      <c r="M19" s="127"/>
      <c r="N19" s="70"/>
      <c r="O19" s="70"/>
      <c r="S19" s="8"/>
    </row>
    <row r="20" spans="1:22" ht="20.100000000000001" customHeight="1" x14ac:dyDescent="0.15">
      <c r="A20" s="102" t="s">
        <v>20</v>
      </c>
      <c r="B20" s="278" t="s">
        <v>52</v>
      </c>
      <c r="C20" s="278"/>
      <c r="D20" s="278"/>
      <c r="E20" s="278"/>
      <c r="F20" s="278"/>
      <c r="G20" s="278"/>
      <c r="H20" s="278"/>
      <c r="I20" s="278"/>
      <c r="J20" s="279"/>
      <c r="K20" s="129"/>
      <c r="L20" s="127"/>
      <c r="M20" s="127"/>
      <c r="N20" s="70"/>
      <c r="O20" s="70">
        <f>IF(AND(D25&gt;=3,D25&lt;=6),COUNTIF(O12:O12,"△"),IF(AND(D25&gt;=7,D25&lt;=14),COUNTIF(O12:O14,"△"),IF(D25&gt;=15,COUNTIF(O12:O16,"△"),0)))</f>
        <v>0</v>
      </c>
      <c r="P20" s="70"/>
      <c r="S20" s="8"/>
    </row>
    <row r="21" spans="1:22" ht="20.100000000000001" customHeight="1" x14ac:dyDescent="0.15">
      <c r="A21" s="101" t="s">
        <v>61</v>
      </c>
      <c r="B21" s="257">
        <v>3000</v>
      </c>
      <c r="C21" s="258"/>
      <c r="D21" s="96" t="s">
        <v>21</v>
      </c>
      <c r="E21" s="74" t="s">
        <v>22</v>
      </c>
      <c r="F21" s="97">
        <f>個人!C32</f>
        <v>0</v>
      </c>
      <c r="G21" s="98" t="s">
        <v>23</v>
      </c>
      <c r="H21" s="74" t="s">
        <v>24</v>
      </c>
      <c r="I21" s="99">
        <f>B21*F21</f>
        <v>0</v>
      </c>
      <c r="J21" s="100" t="s">
        <v>21</v>
      </c>
      <c r="K21" s="128"/>
      <c r="L21" s="133"/>
      <c r="M21" s="133"/>
      <c r="S21" s="8"/>
    </row>
    <row r="22" spans="1:22" ht="20.100000000000001" customHeight="1" x14ac:dyDescent="0.15">
      <c r="A22" s="85" t="s">
        <v>62</v>
      </c>
      <c r="B22" s="263">
        <v>6000</v>
      </c>
      <c r="C22" s="253"/>
      <c r="D22" s="89" t="s">
        <v>21</v>
      </c>
      <c r="E22" s="86" t="s">
        <v>22</v>
      </c>
      <c r="F22" s="88">
        <f>団体!A10+団体!A19</f>
        <v>0</v>
      </c>
      <c r="G22" s="87" t="s">
        <v>56</v>
      </c>
      <c r="H22" s="86" t="s">
        <v>24</v>
      </c>
      <c r="I22" s="91">
        <f>B22*F22</f>
        <v>0</v>
      </c>
      <c r="J22" s="90" t="s">
        <v>21</v>
      </c>
      <c r="K22" s="128"/>
      <c r="L22" s="133"/>
      <c r="M22" s="133"/>
      <c r="S22" s="8"/>
    </row>
    <row r="23" spans="1:22" ht="20.100000000000001" customHeight="1" x14ac:dyDescent="0.15">
      <c r="A23" s="85" t="s">
        <v>25</v>
      </c>
      <c r="B23" s="263">
        <v>25000</v>
      </c>
      <c r="C23" s="253"/>
      <c r="D23" s="89" t="s">
        <v>21</v>
      </c>
      <c r="E23" s="86" t="s">
        <v>22</v>
      </c>
      <c r="F23" s="135">
        <f>IF(AND(F21&gt;=3,F21&lt;=6),1-O15-O16,IF(AND(F21&gt;=7,F21&lt;=14),2-O15-O16,IF(F21&gt;=15,3-O15-O16,0)))</f>
        <v>0</v>
      </c>
      <c r="G23" s="87" t="s">
        <v>23</v>
      </c>
      <c r="H23" s="86" t="s">
        <v>24</v>
      </c>
      <c r="I23" s="91">
        <f>B23*F23</f>
        <v>0</v>
      </c>
      <c r="J23" s="90" t="s">
        <v>21</v>
      </c>
      <c r="K23" s="128"/>
      <c r="L23" s="104" t="s">
        <v>100</v>
      </c>
      <c r="S23" s="8"/>
    </row>
    <row r="24" spans="1:22" ht="19.5" customHeight="1" x14ac:dyDescent="0.15">
      <c r="A24" s="85" t="s">
        <v>25</v>
      </c>
      <c r="B24" s="253">
        <v>15000</v>
      </c>
      <c r="C24" s="254"/>
      <c r="D24" s="89" t="s">
        <v>21</v>
      </c>
      <c r="E24" s="86" t="s">
        <v>22</v>
      </c>
      <c r="F24" s="135">
        <f>O16</f>
        <v>0</v>
      </c>
      <c r="G24" s="87" t="s">
        <v>23</v>
      </c>
      <c r="H24" s="86" t="s">
        <v>24</v>
      </c>
      <c r="I24" s="91">
        <f>B24*F24</f>
        <v>0</v>
      </c>
      <c r="J24" s="90" t="s">
        <v>21</v>
      </c>
      <c r="K24" s="128"/>
      <c r="L24" s="104" t="s">
        <v>101</v>
      </c>
      <c r="S24" s="8"/>
    </row>
    <row r="25" spans="1:22" ht="19.5" customHeight="1" x14ac:dyDescent="0.15">
      <c r="A25" s="85" t="s">
        <v>290</v>
      </c>
      <c r="B25" s="263">
        <v>10000</v>
      </c>
      <c r="C25" s="253"/>
      <c r="D25" s="89" t="s">
        <v>21</v>
      </c>
      <c r="E25" s="86" t="s">
        <v>22</v>
      </c>
      <c r="F25" s="105">
        <f>IF(AND(F21&gt;=5,F21&lt;=7),1-N16,IF(F21&gt;=15,4-N16,IF(AND(F21&gt;=8,F21&lt;=10),2-N16,IF(AND(F21&gt;=11,F21&lt;=14),3-N16,0))))</f>
        <v>0</v>
      </c>
      <c r="G25" s="87" t="s">
        <v>23</v>
      </c>
      <c r="H25" s="86" t="s">
        <v>24</v>
      </c>
      <c r="I25" s="91">
        <f>B25*F25</f>
        <v>0</v>
      </c>
      <c r="J25" s="90" t="s">
        <v>21</v>
      </c>
      <c r="K25" s="128"/>
      <c r="S25" s="8"/>
    </row>
    <row r="26" spans="1:22" ht="19.5" customHeight="1" x14ac:dyDescent="0.15">
      <c r="A26" s="260"/>
      <c r="B26" s="261"/>
      <c r="C26" s="261"/>
      <c r="D26" s="261"/>
      <c r="E26" s="261"/>
      <c r="F26" s="262"/>
      <c r="G26" s="92" t="s">
        <v>26</v>
      </c>
      <c r="H26" s="93"/>
      <c r="I26" s="94">
        <f>SUM(I21:I25)</f>
        <v>0</v>
      </c>
      <c r="J26" s="95" t="s">
        <v>21</v>
      </c>
      <c r="K26" s="128"/>
      <c r="S26" s="103"/>
    </row>
    <row r="27" spans="1:22" ht="19.5" customHeight="1" x14ac:dyDescent="0.15">
      <c r="A27" s="24" t="s">
        <v>95</v>
      </c>
      <c r="B27" s="24"/>
      <c r="C27" s="24"/>
      <c r="D27" s="24"/>
      <c r="E27" s="24"/>
      <c r="F27" s="24"/>
      <c r="G27" s="24"/>
      <c r="H27" s="24"/>
      <c r="I27" s="24"/>
      <c r="J27" s="24"/>
      <c r="K27" s="24"/>
      <c r="S27" s="103"/>
    </row>
    <row r="28" spans="1:22" ht="19.5" customHeight="1" x14ac:dyDescent="0.15">
      <c r="A28" s="11"/>
      <c r="B28" s="11" t="s">
        <v>42</v>
      </c>
      <c r="C28" s="11" t="s">
        <v>43</v>
      </c>
      <c r="D28" s="11"/>
      <c r="E28" s="11" t="s">
        <v>44</v>
      </c>
      <c r="F28" s="11"/>
      <c r="G28" s="25" t="s">
        <v>45</v>
      </c>
      <c r="H28" s="11"/>
      <c r="I28" s="26"/>
      <c r="J28" s="27" t="s">
        <v>21</v>
      </c>
      <c r="K28" s="130"/>
    </row>
    <row r="29" spans="1:22" ht="19.5" hidden="1" customHeight="1" x14ac:dyDescent="0.15">
      <c r="A29" s="11"/>
      <c r="B29" s="11"/>
      <c r="C29" s="11"/>
      <c r="D29" s="11"/>
      <c r="E29" s="11"/>
      <c r="F29" s="11"/>
      <c r="G29" s="25" t="s">
        <v>46</v>
      </c>
      <c r="H29" s="11"/>
      <c r="I29" s="28"/>
      <c r="J29" s="27" t="s">
        <v>21</v>
      </c>
      <c r="K29" s="130"/>
    </row>
    <row r="30" spans="1:22" ht="19.5" hidden="1" customHeight="1" x14ac:dyDescent="0.15"/>
    <row r="31" spans="1:22" ht="19.5" hidden="1" customHeight="1" x14ac:dyDescent="0.15"/>
    <row r="32" spans="1:22" ht="19.5" hidden="1" customHeight="1" x14ac:dyDescent="0.15"/>
    <row r="33" ht="19.5" hidden="1" customHeight="1" x14ac:dyDescent="0.15"/>
  </sheetData>
  <mergeCells count="30">
    <mergeCell ref="L10:M10"/>
    <mergeCell ref="I12:K12"/>
    <mergeCell ref="I13:K13"/>
    <mergeCell ref="I14:K14"/>
    <mergeCell ref="I15:K15"/>
    <mergeCell ref="C9:D9"/>
    <mergeCell ref="E9:J9"/>
    <mergeCell ref="B23:C23"/>
    <mergeCell ref="D14:E14"/>
    <mergeCell ref="B20:J20"/>
    <mergeCell ref="I16:K16"/>
    <mergeCell ref="D17:E17"/>
    <mergeCell ref="D18:E18"/>
    <mergeCell ref="I17:K17"/>
    <mergeCell ref="D12:E12"/>
    <mergeCell ref="D13:E13"/>
    <mergeCell ref="D15:E15"/>
    <mergeCell ref="A1:J1"/>
    <mergeCell ref="A2:J2"/>
    <mergeCell ref="C7:D7"/>
    <mergeCell ref="C8:D8"/>
    <mergeCell ref="E7:J7"/>
    <mergeCell ref="E8:J8"/>
    <mergeCell ref="B24:C24"/>
    <mergeCell ref="I18:K18"/>
    <mergeCell ref="B21:C21"/>
    <mergeCell ref="D16:E16"/>
    <mergeCell ref="A26:F26"/>
    <mergeCell ref="B22:C22"/>
    <mergeCell ref="B25:C25"/>
  </mergeCells>
  <phoneticPr fontId="2"/>
  <conditionalFormatting sqref="B12 D12 G12 I12">
    <cfRule type="expression" dxfId="9" priority="39" stopIfTrue="1">
      <formula>$F$21&gt;=2</formula>
    </cfRule>
  </conditionalFormatting>
  <conditionalFormatting sqref="B13 D13 G13 I13">
    <cfRule type="expression" dxfId="8" priority="43" stopIfTrue="1">
      <formula>$F$21&gt;=6</formula>
    </cfRule>
  </conditionalFormatting>
  <conditionalFormatting sqref="B14 D14 G14 I14">
    <cfRule type="expression" dxfId="7" priority="47" stopIfTrue="1">
      <formula>$F$21&gt;=15</formula>
    </cfRule>
  </conditionalFormatting>
  <conditionalFormatting sqref="B15 D15 I15 G15:G18">
    <cfRule type="expression" dxfId="6" priority="55" stopIfTrue="1">
      <formula>$F$21&gt;=5</formula>
    </cfRule>
  </conditionalFormatting>
  <conditionalFormatting sqref="B16 D16 I16">
    <cfRule type="expression" dxfId="5" priority="51" stopIfTrue="1">
      <formula>$F$21&gt;=8</formula>
    </cfRule>
  </conditionalFormatting>
  <conditionalFormatting sqref="B17 D17 I17">
    <cfRule type="expression" dxfId="4" priority="2" stopIfTrue="1">
      <formula>$F$21&gt;=11</formula>
    </cfRule>
  </conditionalFormatting>
  <conditionalFormatting sqref="B18 D18 I18">
    <cfRule type="expression" dxfId="3" priority="1" stopIfTrue="1">
      <formula>$F$21&gt;=15</formula>
    </cfRule>
  </conditionalFormatting>
  <conditionalFormatting sqref="L13:M13">
    <cfRule type="expression" dxfId="2" priority="5" stopIfTrue="1">
      <formula>$F$23&gt;=3</formula>
    </cfRule>
  </conditionalFormatting>
  <conditionalFormatting sqref="L15:M15">
    <cfRule type="expression" dxfId="1" priority="4" stopIfTrue="1">
      <formula>$F$23&gt;=7</formula>
    </cfRule>
  </conditionalFormatting>
  <conditionalFormatting sqref="L19:M20">
    <cfRule type="expression" dxfId="0" priority="3">
      <formula>$F$23&gt;=15</formula>
    </cfRule>
  </conditionalFormatting>
  <dataValidations count="9">
    <dataValidation type="list" allowBlank="1" showInputMessage="1" showErrorMessage="1" sqref="G12:G13" xr:uid="{00000000-0002-0000-0000-000000000000}">
      <formula1>$V$1:$V$4</formula1>
    </dataValidation>
    <dataValidation imeMode="on" allowBlank="1" showInputMessage="1" showErrorMessage="1" sqref="B7 E8:J9 L15:M15 M16:N16 L19:M20 B12:B18" xr:uid="{00000000-0002-0000-0000-000001000000}"/>
    <dataValidation imeMode="off" allowBlank="1" showInputMessage="1" showErrorMessage="1" sqref="B8:B9" xr:uid="{00000000-0002-0000-0000-000002000000}"/>
    <dataValidation type="list" allowBlank="1" showInputMessage="1" showErrorMessage="1" sqref="D12:D18" xr:uid="{00000000-0002-0000-0000-000003000000}">
      <formula1>$U$1:$U$3</formula1>
    </dataValidation>
    <dataValidation imeMode="halfAlpha" allowBlank="1" showInputMessage="1" showErrorMessage="1" sqref="L21:M22 I12:I18" xr:uid="{00000000-0002-0000-0000-000004000000}"/>
    <dataValidation type="list" allowBlank="1" showInputMessage="1" showErrorMessage="1" sqref="G14" xr:uid="{00000000-0002-0000-0000-000005000000}">
      <formula1>$V$1:$V$5</formula1>
    </dataValidation>
    <dataValidation type="list" imeMode="on" allowBlank="1" showInputMessage="1" showErrorMessage="1" sqref="L12:M14" xr:uid="{00000000-0002-0000-0000-000006000000}">
      <formula1>$W$4:$W$5</formula1>
    </dataValidation>
    <dataValidation type="list" imeMode="on" allowBlank="1" showInputMessage="1" showErrorMessage="1" sqref="E7:J7" xr:uid="{00000000-0002-0000-0000-000007000000}">
      <formula1>$S$1:$S$35</formula1>
    </dataValidation>
    <dataValidation type="list" imeMode="off" operator="greaterThan" allowBlank="1" showInputMessage="1" showErrorMessage="1" sqref="G15:G18" xr:uid="{00000000-0002-0000-0000-000008000000}">
      <formula1>$V$8:$V$17</formula1>
    </dataValidation>
  </dataValidations>
  <printOptions horizontalCentered="1"/>
  <pageMargins left="0.39370078740157483" right="0.39370078740157483" top="0.78740157480314965" bottom="0.39370078740157483" header="0.11811023622047245" footer="0.11811023622047245"/>
  <pageSetup paperSize="9" scale="97" orientation="landscape" horizontalDpi="4294967293" verticalDpi="4294967293" r:id="rId1"/>
  <headerFooter alignWithMargins="0"/>
  <rowBreaks count="1" manualBreakCount="1">
    <brk id="29" max="10"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indexed="15"/>
  </sheetPr>
  <dimension ref="A1:V347"/>
  <sheetViews>
    <sheetView showGridLines="0" zoomScaleNormal="100" zoomScaleSheetLayoutView="100" workbookViewId="0">
      <selection activeCell="C12" sqref="C12:C13"/>
    </sheetView>
  </sheetViews>
  <sheetFormatPr defaultRowHeight="13.5" x14ac:dyDescent="0.15"/>
  <cols>
    <col min="1" max="1" width="3.5" bestFit="1" customWidth="1"/>
    <col min="2" max="2" width="7.875" customWidth="1"/>
    <col min="3" max="3" width="16.25" customWidth="1"/>
    <col min="4" max="4" width="15.625" customWidth="1"/>
    <col min="5" max="5" width="4.75" customWidth="1"/>
    <col min="6" max="6" width="30.625" customWidth="1"/>
    <col min="7" max="7" width="5.125" customWidth="1"/>
    <col min="8" max="8" width="9.125" customWidth="1"/>
    <col min="9" max="9" width="9" bestFit="1" customWidth="1"/>
    <col min="10" max="10" width="15.125" customWidth="1"/>
    <col min="11" max="11" width="8.375" customWidth="1"/>
    <col min="12" max="12" width="37.375" style="6" customWidth="1"/>
    <col min="13" max="13" width="7" customWidth="1"/>
    <col min="14" max="14" width="11.125" customWidth="1"/>
    <col min="15" max="15" width="3.5" bestFit="1" customWidth="1"/>
    <col min="16" max="16" width="11.625" bestFit="1" customWidth="1"/>
    <col min="17" max="17" width="4.25" customWidth="1"/>
    <col min="18" max="18" width="13.875" bestFit="1" customWidth="1"/>
    <col min="19" max="19" width="7.5" bestFit="1" customWidth="1"/>
    <col min="20" max="20" width="18.375" bestFit="1" customWidth="1"/>
    <col min="21" max="22" width="13.875" bestFit="1" customWidth="1"/>
  </cols>
  <sheetData>
    <row r="1" spans="1:22" ht="18" customHeight="1" x14ac:dyDescent="0.15">
      <c r="C1" s="58" t="s">
        <v>1029</v>
      </c>
    </row>
    <row r="2" spans="1:22" ht="18" customHeight="1" x14ac:dyDescent="0.15">
      <c r="C2" s="58" t="s">
        <v>1030</v>
      </c>
    </row>
    <row r="3" spans="1:22" x14ac:dyDescent="0.15">
      <c r="C3" s="224" t="s">
        <v>1031</v>
      </c>
    </row>
    <row r="4" spans="1:22" x14ac:dyDescent="0.15">
      <c r="A4" s="294" t="s">
        <v>36</v>
      </c>
      <c r="B4" s="294"/>
      <c r="C4" s="5" t="s">
        <v>41</v>
      </c>
      <c r="I4" s="222" t="s">
        <v>623</v>
      </c>
    </row>
    <row r="5" spans="1:22" ht="3" customHeight="1" thickBot="1" x14ac:dyDescent="0.2">
      <c r="A5" s="22"/>
      <c r="B5" s="22"/>
      <c r="C5" s="5"/>
      <c r="I5" s="223"/>
    </row>
    <row r="6" spans="1:22" s="1" customFormat="1" ht="21" x14ac:dyDescent="0.15">
      <c r="A6" s="48" t="s">
        <v>32</v>
      </c>
      <c r="B6" s="49" t="s">
        <v>9</v>
      </c>
      <c r="C6" s="50" t="s">
        <v>33</v>
      </c>
      <c r="D6" s="50" t="s">
        <v>34</v>
      </c>
      <c r="E6" s="50" t="s">
        <v>13</v>
      </c>
      <c r="F6" s="59" t="s">
        <v>35</v>
      </c>
      <c r="G6" s="50" t="s">
        <v>11</v>
      </c>
      <c r="H6" s="50" t="s">
        <v>51</v>
      </c>
      <c r="I6" s="51" t="s">
        <v>75</v>
      </c>
      <c r="J6" s="71" t="s">
        <v>78</v>
      </c>
      <c r="L6" s="7"/>
    </row>
    <row r="7" spans="1:22" ht="17.100000000000001" customHeight="1" x14ac:dyDescent="0.15">
      <c r="A7" s="52">
        <v>1</v>
      </c>
      <c r="B7" s="108"/>
      <c r="C7" s="74" t="str">
        <f>IF($B7="","",VLOOKUP($B7,$R$7:$V$335,4,0))</f>
        <v/>
      </c>
      <c r="D7" s="75" t="str">
        <f>IF($B7="","",VLOOKUP($B7,登録者!$B$3:$L$335,3,0))</f>
        <v/>
      </c>
      <c r="E7" s="117"/>
      <c r="F7" s="78" t="str">
        <f>IF($B7="","",VLOOKUP($B7,登録者!$B$3:$L$335,11,0))</f>
        <v/>
      </c>
      <c r="G7" s="74" t="str">
        <f>IF($B7="","",VLOOKUP($B7,登録者!$B$3:$L$335,4,0))</f>
        <v/>
      </c>
      <c r="H7" s="47"/>
      <c r="I7" s="106"/>
      <c r="J7" s="62"/>
      <c r="L7" s="6" t="str">
        <f>申込書!S1</f>
        <v>美深町トランポリン協会</v>
      </c>
      <c r="O7" t="s">
        <v>39</v>
      </c>
      <c r="P7" t="s">
        <v>1028</v>
      </c>
      <c r="R7" s="6">
        <f>登録者!B3</f>
        <v>0</v>
      </c>
      <c r="S7" t="str">
        <f>ASC(R7)</f>
        <v>0</v>
      </c>
      <c r="T7" s="6">
        <f>登録者!C3</f>
        <v>0</v>
      </c>
      <c r="U7" t="str">
        <f>TRIM(SUBSTITUTE(T7,"　",""))</f>
        <v>0</v>
      </c>
      <c r="V7" t="str">
        <f t="shared" ref="V7:V8" si="0">TRIM(SUBSTITUTE(U7," ",""))</f>
        <v>0</v>
      </c>
    </row>
    <row r="8" spans="1:22" ht="17.100000000000001" customHeight="1" x14ac:dyDescent="0.15">
      <c r="A8" s="52">
        <v>2</v>
      </c>
      <c r="B8" s="108"/>
      <c r="C8" s="74" t="str">
        <f t="shared" ref="C8:C31" si="1">IF($B8="","",VLOOKUP($B8,$R$7:$V$335,4,0))</f>
        <v/>
      </c>
      <c r="D8" s="75" t="str">
        <f>IF($B8="","",VLOOKUP($B8,登録者!$B$3:$L$335,3,0))</f>
        <v/>
      </c>
      <c r="E8" s="16"/>
      <c r="F8" s="78" t="str">
        <f>IF($B8="","",VLOOKUP($B8,登録者!$B$3:$L$335,11,0))</f>
        <v/>
      </c>
      <c r="G8" s="74" t="str">
        <f>IF($B8="","",VLOOKUP($B8,登録者!$B$3:$L$335,4,0))</f>
        <v/>
      </c>
      <c r="H8" s="47"/>
      <c r="I8" s="106"/>
      <c r="J8" s="60"/>
      <c r="L8" s="6" t="str">
        <f>申込書!S2</f>
        <v>風連トランポリン協会</v>
      </c>
      <c r="O8" t="s">
        <v>40</v>
      </c>
      <c r="P8" t="s">
        <v>81</v>
      </c>
      <c r="R8" s="6" t="str">
        <f>登録者!B4</f>
        <v>HTA001</v>
      </c>
      <c r="S8" t="str">
        <f t="shared" ref="S8:S71" si="2">ASC(R8)</f>
        <v>HTA001</v>
      </c>
      <c r="T8" s="6" t="str">
        <f>登録者!C4</f>
        <v>松木謙公</v>
      </c>
      <c r="U8" t="str">
        <f t="shared" ref="U8" si="3">TRIM(SUBSTITUTE(T8,"　",""))</f>
        <v>松木謙公</v>
      </c>
      <c r="V8" t="str">
        <f t="shared" si="0"/>
        <v>松木謙公</v>
      </c>
    </row>
    <row r="9" spans="1:22" ht="17.100000000000001" customHeight="1" x14ac:dyDescent="0.15">
      <c r="A9" s="52">
        <v>3</v>
      </c>
      <c r="B9" s="108"/>
      <c r="C9" s="74" t="str">
        <f t="shared" si="1"/>
        <v/>
      </c>
      <c r="D9" s="75" t="str">
        <f>IF($B9="","",VLOOKUP($B9,登録者!$B$3:$L$335,3,0))</f>
        <v/>
      </c>
      <c r="E9" s="16"/>
      <c r="F9" s="78" t="str">
        <f>IF($B9="","",VLOOKUP($B9,登録者!$B$3:$L$335,11,0))</f>
        <v/>
      </c>
      <c r="G9" s="74" t="str">
        <f>IF($B9="","",VLOOKUP($B9,登録者!$B$3:$L$335,4,0))</f>
        <v/>
      </c>
      <c r="H9" s="47"/>
      <c r="I9" s="106"/>
      <c r="J9" s="60"/>
      <c r="L9" s="6" t="str">
        <f>申込書!S3</f>
        <v>士別トランポリン協会</v>
      </c>
      <c r="P9" t="s">
        <v>82</v>
      </c>
      <c r="R9" s="6" t="str">
        <f>登録者!B5</f>
        <v>HPA010</v>
      </c>
      <c r="S9" t="str">
        <f t="shared" si="2"/>
        <v>HPA010</v>
      </c>
      <c r="T9" s="6" t="str">
        <f>登録者!C5</f>
        <v>川西民也</v>
      </c>
      <c r="U9" t="str">
        <f t="shared" ref="U9:U72" si="4">TRIM(SUBSTITUTE(T9,"　",""))</f>
        <v>川西民也</v>
      </c>
      <c r="V9" t="str">
        <f t="shared" ref="V9:V72" si="5">TRIM(SUBSTITUTE(U9," ",""))</f>
        <v>川西民也</v>
      </c>
    </row>
    <row r="10" spans="1:22" ht="17.100000000000001" customHeight="1" x14ac:dyDescent="0.15">
      <c r="A10" s="52">
        <v>4</v>
      </c>
      <c r="B10" s="108"/>
      <c r="C10" s="74" t="str">
        <f t="shared" si="1"/>
        <v/>
      </c>
      <c r="D10" s="75" t="str">
        <f>IF($B10="","",VLOOKUP($B10,登録者!$B$3:$L$335,3,0))</f>
        <v/>
      </c>
      <c r="E10" s="16"/>
      <c r="F10" s="78" t="str">
        <f>IF($B10="","",VLOOKUP($B10,登録者!$B$3:$L$335,11,0))</f>
        <v/>
      </c>
      <c r="G10" s="74" t="str">
        <f>IF($B10="","",VLOOKUP($B10,登録者!$B$3:$L$335,4,0))</f>
        <v/>
      </c>
      <c r="H10" s="47"/>
      <c r="I10" s="106"/>
      <c r="J10" s="60"/>
      <c r="L10" s="6" t="str">
        <f>申込書!S4</f>
        <v>滝上町トランポリン協会</v>
      </c>
      <c r="P10" t="s">
        <v>83</v>
      </c>
      <c r="R10" s="6" t="str">
        <f>登録者!B6</f>
        <v>KSU002</v>
      </c>
      <c r="S10" t="str">
        <f t="shared" si="2"/>
        <v>KSU002</v>
      </c>
      <c r="T10" s="6" t="str">
        <f>登録者!C6</f>
        <v>村本和久</v>
      </c>
      <c r="U10" t="str">
        <f t="shared" si="4"/>
        <v>村本和久</v>
      </c>
      <c r="V10" t="str">
        <f t="shared" si="5"/>
        <v>村本和久</v>
      </c>
    </row>
    <row r="11" spans="1:22" ht="17.100000000000001" customHeight="1" x14ac:dyDescent="0.15">
      <c r="A11" s="52">
        <v>5</v>
      </c>
      <c r="B11" s="108"/>
      <c r="C11" s="74" t="str">
        <f t="shared" si="1"/>
        <v/>
      </c>
      <c r="D11" s="75" t="str">
        <f>IF($B11="","",VLOOKUP($B11,登録者!$B$3:$L$335,3,0))</f>
        <v/>
      </c>
      <c r="E11" s="16"/>
      <c r="F11" s="78" t="str">
        <f>IF($B11="","",VLOOKUP($B11,登録者!$B$3:$L$335,11,0))</f>
        <v/>
      </c>
      <c r="G11" s="74" t="str">
        <f>IF($B11="","",VLOOKUP($B11,登録者!$B$3:$L$335,4,0))</f>
        <v/>
      </c>
      <c r="H11" s="47"/>
      <c r="I11" s="106"/>
      <c r="J11" s="60"/>
      <c r="L11" s="6" t="str">
        <f>申込書!S5</f>
        <v>トランポリンクラブKITAMI</v>
      </c>
      <c r="P11" t="s">
        <v>84</v>
      </c>
      <c r="R11" s="6" t="str">
        <f>登録者!B7</f>
        <v>NBA002</v>
      </c>
      <c r="S11" t="str">
        <f t="shared" si="2"/>
        <v>NBA002</v>
      </c>
      <c r="T11" s="6" t="str">
        <f>登録者!C7</f>
        <v>草野孝治</v>
      </c>
      <c r="U11" t="str">
        <f t="shared" si="4"/>
        <v>草野孝治</v>
      </c>
      <c r="V11" t="str">
        <f t="shared" si="5"/>
        <v>草野孝治</v>
      </c>
    </row>
    <row r="12" spans="1:22" ht="17.100000000000001" customHeight="1" x14ac:dyDescent="0.15">
      <c r="A12" s="52">
        <v>6</v>
      </c>
      <c r="B12" s="108"/>
      <c r="C12" s="74" t="str">
        <f t="shared" si="1"/>
        <v/>
      </c>
      <c r="D12" s="75" t="str">
        <f>IF($B12="","",VLOOKUP($B12,登録者!$B$3:$L$335,3,0))</f>
        <v/>
      </c>
      <c r="E12" s="16"/>
      <c r="F12" s="78" t="str">
        <f>IF($B12="","",VLOOKUP($B12,登録者!$B$3:$L$335,11,0))</f>
        <v/>
      </c>
      <c r="G12" s="74" t="str">
        <f>IF($B12="","",VLOOKUP($B12,登録者!$B$3:$L$335,4,0))</f>
        <v/>
      </c>
      <c r="H12" s="47"/>
      <c r="I12" s="106"/>
      <c r="J12" s="60"/>
      <c r="L12" s="6" t="str">
        <f>申込書!S6</f>
        <v>北見工業大学トランポリン競技部</v>
      </c>
      <c r="R12" s="6" t="str">
        <f>登録者!B8</f>
        <v>NBA003</v>
      </c>
      <c r="S12" t="str">
        <f t="shared" si="2"/>
        <v>NBA003</v>
      </c>
      <c r="T12" s="6" t="str">
        <f>登録者!C8</f>
        <v>奥山貴弘</v>
      </c>
      <c r="U12" t="str">
        <f t="shared" si="4"/>
        <v>奥山貴弘</v>
      </c>
      <c r="V12" t="str">
        <f t="shared" si="5"/>
        <v>奥山貴弘</v>
      </c>
    </row>
    <row r="13" spans="1:22" ht="17.100000000000001" customHeight="1" x14ac:dyDescent="0.15">
      <c r="A13" s="52">
        <v>7</v>
      </c>
      <c r="B13" s="108"/>
      <c r="C13" s="74" t="str">
        <f t="shared" si="1"/>
        <v/>
      </c>
      <c r="D13" s="107" t="str">
        <f>IF($B13="","",VLOOKUP($B13,登録者!$B$3:$L$335,3,0))</f>
        <v/>
      </c>
      <c r="E13" s="16"/>
      <c r="F13" s="78" t="str">
        <f>IF($B13="","",VLOOKUP($B13,登録者!$B$3:$L$335,11,0))</f>
        <v/>
      </c>
      <c r="G13" s="74" t="str">
        <f>IF($B13="","",VLOOKUP($B13,登録者!$B$3:$L$335,4,0))</f>
        <v/>
      </c>
      <c r="H13" s="47"/>
      <c r="I13" s="106"/>
      <c r="J13" s="60"/>
      <c r="L13" s="6" t="str">
        <f>申込書!S7</f>
        <v>北藤会</v>
      </c>
      <c r="R13" s="6" t="str">
        <f>登録者!B9</f>
        <v>NBA004</v>
      </c>
      <c r="S13" t="str">
        <f t="shared" si="2"/>
        <v>NBA004</v>
      </c>
      <c r="T13" s="6" t="str">
        <f>登録者!C9</f>
        <v>佐竹仁</v>
      </c>
      <c r="U13" t="str">
        <f t="shared" si="4"/>
        <v>佐竹仁</v>
      </c>
      <c r="V13" t="str">
        <f t="shared" si="5"/>
        <v>佐竹仁</v>
      </c>
    </row>
    <row r="14" spans="1:22" ht="17.100000000000001" customHeight="1" x14ac:dyDescent="0.15">
      <c r="A14" s="52">
        <v>8</v>
      </c>
      <c r="B14" s="108"/>
      <c r="C14" s="74" t="str">
        <f t="shared" si="1"/>
        <v/>
      </c>
      <c r="D14" s="75" t="str">
        <f>IF($B14="","",VLOOKUP($B14,登録者!$B$3:$L$335,3,0))</f>
        <v/>
      </c>
      <c r="E14" s="16"/>
      <c r="F14" s="78" t="str">
        <f>IF($B14="","",VLOOKUP($B14,登録者!$B$3:$L$335,11,0))</f>
        <v/>
      </c>
      <c r="G14" s="74" t="str">
        <f>IF($B14="","",VLOOKUP($B14,登録者!$B$3:$L$335,4,0))</f>
        <v/>
      </c>
      <c r="H14" s="47"/>
      <c r="I14" s="106"/>
      <c r="J14" s="60"/>
      <c r="L14" s="6" t="str">
        <f>申込書!S8</f>
        <v>サンスピリッツ</v>
      </c>
      <c r="R14" s="6" t="str">
        <f>登録者!B10</f>
        <v>NBA022</v>
      </c>
      <c r="S14" t="str">
        <f t="shared" si="2"/>
        <v>NBA022</v>
      </c>
      <c r="T14" s="6" t="str">
        <f>登録者!C10</f>
        <v>田中茉純</v>
      </c>
      <c r="U14" t="str">
        <f t="shared" si="4"/>
        <v>田中茉純</v>
      </c>
      <c r="V14" t="str">
        <f t="shared" si="5"/>
        <v>田中茉純</v>
      </c>
    </row>
    <row r="15" spans="1:22" ht="17.100000000000001" customHeight="1" x14ac:dyDescent="0.15">
      <c r="A15" s="52">
        <v>9</v>
      </c>
      <c r="B15" s="108"/>
      <c r="C15" s="74" t="str">
        <f t="shared" si="1"/>
        <v/>
      </c>
      <c r="D15" s="75" t="str">
        <f>IF($B15="","",VLOOKUP($B15,登録者!$B$3:$L$335,3,0))</f>
        <v/>
      </c>
      <c r="E15" s="113"/>
      <c r="F15" s="78" t="str">
        <f>IF($B15="","",VLOOKUP($B15,登録者!$B$3:$L$335,11,0))</f>
        <v/>
      </c>
      <c r="G15" s="74" t="str">
        <f>IF($B15="","",VLOOKUP($B15,登録者!$B$3:$L$335,4,0))</f>
        <v/>
      </c>
      <c r="H15" s="47"/>
      <c r="I15" s="106"/>
      <c r="J15" s="60"/>
      <c r="L15" s="6" t="str">
        <f>申込書!S9</f>
        <v>津別トランポリンクラブ</v>
      </c>
      <c r="R15" s="6" t="str">
        <f>登録者!B11</f>
        <v>NBA045</v>
      </c>
      <c r="S15" t="str">
        <f t="shared" si="2"/>
        <v>NBA045</v>
      </c>
      <c r="T15" s="6" t="str">
        <f>登録者!C11</f>
        <v>中村美陽</v>
      </c>
      <c r="U15" t="str">
        <f t="shared" si="4"/>
        <v>中村美陽</v>
      </c>
      <c r="V15" t="str">
        <f t="shared" si="5"/>
        <v>中村美陽</v>
      </c>
    </row>
    <row r="16" spans="1:22" ht="17.100000000000001" customHeight="1" x14ac:dyDescent="0.15">
      <c r="A16" s="52">
        <v>10</v>
      </c>
      <c r="B16" s="43"/>
      <c r="C16" s="74" t="str">
        <f t="shared" si="1"/>
        <v/>
      </c>
      <c r="D16" s="75" t="str">
        <f>IF($B16="","",VLOOKUP($B16,登録者!$B$3:$L$335,3,0))</f>
        <v/>
      </c>
      <c r="E16" s="16"/>
      <c r="F16" s="78" t="str">
        <f>IF($B16="","",VLOOKUP($B16,登録者!$B$3:$L$335,11,0))</f>
        <v/>
      </c>
      <c r="G16" s="74" t="str">
        <f>IF($B16="","",VLOOKUP($B16,登録者!$B$3:$L$335,4,0))</f>
        <v/>
      </c>
      <c r="H16" s="47"/>
      <c r="I16" s="17"/>
      <c r="J16" s="60"/>
      <c r="L16" s="6" t="str">
        <f>申込書!S10</f>
        <v>釧路トランポリンキッズスポーツ少年団</v>
      </c>
      <c r="R16" s="6" t="str">
        <f>登録者!B12</f>
        <v>NBA046</v>
      </c>
      <c r="S16" t="str">
        <f t="shared" si="2"/>
        <v>NBA046</v>
      </c>
      <c r="T16" s="6" t="str">
        <f>登録者!C12</f>
        <v>石谷蕾香</v>
      </c>
      <c r="U16" t="str">
        <f t="shared" si="4"/>
        <v>石谷蕾香</v>
      </c>
      <c r="V16" t="str">
        <f t="shared" si="5"/>
        <v>石谷蕾香</v>
      </c>
    </row>
    <row r="17" spans="1:22" ht="17.100000000000001" customHeight="1" x14ac:dyDescent="0.15">
      <c r="A17" s="52">
        <v>11</v>
      </c>
      <c r="B17" s="43"/>
      <c r="C17" s="74" t="str">
        <f t="shared" si="1"/>
        <v/>
      </c>
      <c r="D17" s="75" t="str">
        <f>IF($B17="","",VLOOKUP($B17,登録者!$B$3:$L$335,3,0))</f>
        <v/>
      </c>
      <c r="E17" s="16"/>
      <c r="F17" s="78" t="str">
        <f>IF($B17="","",VLOOKUP($B17,登録者!$B$3:$L$335,11,0))</f>
        <v/>
      </c>
      <c r="G17" s="74" t="str">
        <f>IF($B17="","",VLOOKUP($B17,登録者!$B$3:$L$335,4,0))</f>
        <v/>
      </c>
      <c r="H17" s="47"/>
      <c r="I17" s="17"/>
      <c r="J17" s="60"/>
      <c r="L17" s="6" t="str">
        <f>申込書!S11</f>
        <v>釧路TCアクティヴ</v>
      </c>
      <c r="R17" s="6" t="str">
        <f>登録者!B13</f>
        <v>NBA047</v>
      </c>
      <c r="S17" t="str">
        <f t="shared" si="2"/>
        <v>NBA047</v>
      </c>
      <c r="T17" s="6" t="str">
        <f>登録者!C13</f>
        <v>北野寧々</v>
      </c>
      <c r="U17" t="str">
        <f t="shared" si="4"/>
        <v>北野寧々</v>
      </c>
      <c r="V17" t="str">
        <f t="shared" si="5"/>
        <v>北野寧々</v>
      </c>
    </row>
    <row r="18" spans="1:22" ht="17.100000000000001" customHeight="1" x14ac:dyDescent="0.15">
      <c r="A18" s="52">
        <v>12</v>
      </c>
      <c r="B18" s="43"/>
      <c r="C18" s="74" t="str">
        <f t="shared" si="1"/>
        <v/>
      </c>
      <c r="D18" s="75" t="str">
        <f>IF($B18="","",VLOOKUP($B18,登録者!$B$3:$L$335,3,0))</f>
        <v/>
      </c>
      <c r="E18" s="16"/>
      <c r="F18" s="78" t="str">
        <f>IF($B18="","",VLOOKUP($B18,登録者!$B$3:$L$335,11,0))</f>
        <v/>
      </c>
      <c r="G18" s="74" t="str">
        <f>IF($B18="","",VLOOKUP($B18,登録者!$B$3:$L$335,4,0))</f>
        <v/>
      </c>
      <c r="H18" s="47"/>
      <c r="I18" s="17"/>
      <c r="J18" s="60"/>
      <c r="L18" s="6" t="str">
        <f>申込書!S12</f>
        <v>なかの体操クラブ</v>
      </c>
      <c r="R18" s="6" t="str">
        <f>登録者!B14</f>
        <v>NBA048</v>
      </c>
      <c r="S18" t="str">
        <f t="shared" si="2"/>
        <v>NBA048</v>
      </c>
      <c r="T18" s="6" t="str">
        <f>登録者!C14</f>
        <v>石谷和香乃</v>
      </c>
      <c r="U18" t="str">
        <f t="shared" si="4"/>
        <v>石谷和香乃</v>
      </c>
      <c r="V18" t="str">
        <f t="shared" si="5"/>
        <v>石谷和香乃</v>
      </c>
    </row>
    <row r="19" spans="1:22" ht="17.100000000000001" customHeight="1" x14ac:dyDescent="0.15">
      <c r="A19" s="52">
        <v>13</v>
      </c>
      <c r="B19" s="43"/>
      <c r="C19" s="74" t="str">
        <f t="shared" si="1"/>
        <v/>
      </c>
      <c r="D19" s="75" t="str">
        <f>IF($B19="","",VLOOKUP($B19,登録者!$B$3:$L$335,3,0))</f>
        <v/>
      </c>
      <c r="E19" s="16"/>
      <c r="F19" s="78" t="str">
        <f>IF($B19="","",VLOOKUP($B19,登録者!$B$3:$L$335,11,0))</f>
        <v/>
      </c>
      <c r="G19" s="74" t="str">
        <f>IF($B19="","",VLOOKUP($B19,登録者!$B$3:$L$335,4,0))</f>
        <v/>
      </c>
      <c r="H19" s="47"/>
      <c r="I19" s="17"/>
      <c r="J19" s="60"/>
      <c r="L19" s="6" t="str">
        <f>申込書!S13</f>
        <v>十勝ジュニア体操クラブ</v>
      </c>
      <c r="R19" s="6" t="str">
        <f>登録者!B15</f>
        <v>NBA049</v>
      </c>
      <c r="S19" t="str">
        <f t="shared" si="2"/>
        <v>NBA049</v>
      </c>
      <c r="T19" s="6" t="str">
        <f>登録者!C15</f>
        <v>芳賀寅之助</v>
      </c>
      <c r="U19" t="str">
        <f t="shared" si="4"/>
        <v>芳賀寅之助</v>
      </c>
      <c r="V19" t="str">
        <f t="shared" si="5"/>
        <v>芳賀寅之助</v>
      </c>
    </row>
    <row r="20" spans="1:22" ht="17.100000000000001" customHeight="1" x14ac:dyDescent="0.15">
      <c r="A20" s="52">
        <v>14</v>
      </c>
      <c r="B20" s="43"/>
      <c r="C20" s="74" t="str">
        <f t="shared" si="1"/>
        <v/>
      </c>
      <c r="D20" s="75" t="str">
        <f>IF($B20="","",VLOOKUP($B20,登録者!$B$3:$L$335,3,0))</f>
        <v/>
      </c>
      <c r="E20" s="16"/>
      <c r="F20" s="78" t="str">
        <f>IF($B20="","",VLOOKUP($B20,登録者!$B$3:$L$335,11,0))</f>
        <v/>
      </c>
      <c r="G20" s="74" t="str">
        <f>IF($B20="","",VLOOKUP($B20,登録者!$B$3:$L$335,4,0))</f>
        <v/>
      </c>
      <c r="H20" s="47"/>
      <c r="I20" s="17"/>
      <c r="J20" s="60"/>
      <c r="L20" s="6" t="str">
        <f>申込書!S14</f>
        <v>幕別トランポリンクラブ　フーニ</v>
      </c>
      <c r="R20" s="6" t="str">
        <f>登録者!B16</f>
        <v>NFA049</v>
      </c>
      <c r="S20" t="str">
        <f t="shared" si="2"/>
        <v>NFA049</v>
      </c>
      <c r="T20" s="6" t="str">
        <f>登録者!C16</f>
        <v>大築英恵</v>
      </c>
      <c r="U20" t="str">
        <f t="shared" si="4"/>
        <v>大築英恵</v>
      </c>
      <c r="V20" t="str">
        <f t="shared" si="5"/>
        <v>大築英恵</v>
      </c>
    </row>
    <row r="21" spans="1:22" ht="17.100000000000001" customHeight="1" x14ac:dyDescent="0.15">
      <c r="A21" s="52">
        <v>15</v>
      </c>
      <c r="B21" s="43"/>
      <c r="C21" s="74" t="str">
        <f t="shared" si="1"/>
        <v/>
      </c>
      <c r="D21" s="75" t="str">
        <f>IF($B21="","",VLOOKUP($B21,登録者!$B$3:$L$335,3,0))</f>
        <v/>
      </c>
      <c r="E21" s="16"/>
      <c r="F21" s="78" t="str">
        <f>IF($B21="","",VLOOKUP($B21,登録者!$B$3:$L$335,11,0))</f>
        <v/>
      </c>
      <c r="G21" s="74" t="str">
        <f>IF($B21="","",VLOOKUP($B21,登録者!$B$3:$L$335,4,0))</f>
        <v/>
      </c>
      <c r="H21" s="47"/>
      <c r="I21" s="17"/>
      <c r="J21" s="60"/>
      <c r="L21" s="6" t="str">
        <f>申込書!S15</f>
        <v>音更トランポリンクラブ</v>
      </c>
      <c r="R21" s="6" t="str">
        <f>登録者!B17</f>
        <v>NFA050</v>
      </c>
      <c r="S21" t="str">
        <f t="shared" si="2"/>
        <v>NFA050</v>
      </c>
      <c r="T21" s="6" t="str">
        <f>登録者!C17</f>
        <v>芳賀広行</v>
      </c>
      <c r="U21" t="str">
        <f t="shared" si="4"/>
        <v>芳賀広行</v>
      </c>
      <c r="V21" t="str">
        <f t="shared" si="5"/>
        <v>芳賀広行</v>
      </c>
    </row>
    <row r="22" spans="1:22" ht="17.100000000000001" customHeight="1" x14ac:dyDescent="0.15">
      <c r="A22" s="52">
        <v>16</v>
      </c>
      <c r="B22" s="43"/>
      <c r="C22" s="74" t="str">
        <f t="shared" si="1"/>
        <v/>
      </c>
      <c r="D22" s="75" t="str">
        <f>IF($B22="","",VLOOKUP($B22,登録者!$B$3:$L$335,3,0))</f>
        <v/>
      </c>
      <c r="E22" s="16"/>
      <c r="F22" s="78" t="str">
        <f>IF($B22="","",VLOOKUP($B22,登録者!$B$3:$L$335,11,0))</f>
        <v/>
      </c>
      <c r="G22" s="74" t="str">
        <f>IF($B22="","",VLOOKUP($B22,登録者!$B$3:$L$335,4,0))</f>
        <v/>
      </c>
      <c r="H22" s="47"/>
      <c r="I22" s="17"/>
      <c r="J22" s="60"/>
      <c r="L22" s="6" t="str">
        <f>申込書!S16</f>
        <v>トランポリンクラブ　るねは</v>
      </c>
      <c r="R22" s="6" t="str">
        <f>登録者!B18</f>
        <v>NFA051</v>
      </c>
      <c r="S22" t="str">
        <f t="shared" si="2"/>
        <v>NFA051</v>
      </c>
      <c r="T22" s="6" t="str">
        <f>登録者!C18</f>
        <v>荒谷博文</v>
      </c>
      <c r="U22" t="str">
        <f t="shared" si="4"/>
        <v>荒谷博文</v>
      </c>
      <c r="V22" t="str">
        <f t="shared" si="5"/>
        <v>荒谷博文</v>
      </c>
    </row>
    <row r="23" spans="1:22" ht="17.100000000000001" customHeight="1" x14ac:dyDescent="0.15">
      <c r="A23" s="52">
        <v>17</v>
      </c>
      <c r="B23" s="43"/>
      <c r="C23" s="74" t="str">
        <f t="shared" si="1"/>
        <v/>
      </c>
      <c r="D23" s="75" t="str">
        <f>IF($B23="","",VLOOKUP($B23,登録者!$B$3:$L$335,3,0))</f>
        <v/>
      </c>
      <c r="E23" s="16"/>
      <c r="F23" s="78" t="str">
        <f>IF($B23="","",VLOOKUP($B23,登録者!$B$3:$L$335,11,0))</f>
        <v/>
      </c>
      <c r="G23" s="74" t="str">
        <f>IF($B23="","",VLOOKUP($B23,登録者!$B$3:$L$335,4,0))</f>
        <v/>
      </c>
      <c r="H23" s="47"/>
      <c r="I23" s="17"/>
      <c r="J23" s="60"/>
      <c r="L23" s="6" t="str">
        <f>申込書!S17</f>
        <v>くしろ体操クラブ</v>
      </c>
      <c r="R23" s="6" t="str">
        <f>登録者!B19</f>
        <v>NBA050</v>
      </c>
      <c r="S23" t="str">
        <f t="shared" si="2"/>
        <v>NBA050</v>
      </c>
      <c r="T23" s="6" t="str">
        <f>登録者!C19</f>
        <v>北野太基</v>
      </c>
      <c r="U23" t="str">
        <f t="shared" si="4"/>
        <v>北野太基</v>
      </c>
      <c r="V23" t="str">
        <f t="shared" si="5"/>
        <v>北野太基</v>
      </c>
    </row>
    <row r="24" spans="1:22" ht="17.100000000000001" customHeight="1" x14ac:dyDescent="0.15">
      <c r="A24" s="52">
        <v>18</v>
      </c>
      <c r="B24" s="43"/>
      <c r="C24" s="74" t="str">
        <f t="shared" si="1"/>
        <v/>
      </c>
      <c r="D24" s="75" t="str">
        <f>IF($B24="","",VLOOKUP($B24,登録者!$B$3:$L$335,3,0))</f>
        <v/>
      </c>
      <c r="E24" s="16"/>
      <c r="F24" s="78" t="str">
        <f>IF($B24="","",VLOOKUP($B24,登録者!$B$3:$L$335,11,0))</f>
        <v/>
      </c>
      <c r="G24" s="74" t="str">
        <f>IF($B24="","",VLOOKUP($B24,登録者!$B$3:$L$335,4,0))</f>
        <v/>
      </c>
      <c r="H24" s="47"/>
      <c r="I24" s="17"/>
      <c r="J24" s="60"/>
      <c r="L24" s="6" t="str">
        <f>申込書!S18</f>
        <v>小樽商科大学トランポリン競技部</v>
      </c>
      <c r="R24" s="6" t="str">
        <f>登録者!B20</f>
        <v>NBA051</v>
      </c>
      <c r="S24" t="str">
        <f t="shared" si="2"/>
        <v>NBA051</v>
      </c>
      <c r="T24" s="6" t="str">
        <f>登録者!C20</f>
        <v>石谷南智</v>
      </c>
      <c r="U24" t="str">
        <f t="shared" si="4"/>
        <v>石谷南智</v>
      </c>
      <c r="V24" t="str">
        <f t="shared" si="5"/>
        <v>石谷南智</v>
      </c>
    </row>
    <row r="25" spans="1:22" ht="17.100000000000001" customHeight="1" x14ac:dyDescent="0.15">
      <c r="A25" s="52">
        <v>19</v>
      </c>
      <c r="B25" s="43"/>
      <c r="C25" s="74" t="str">
        <f t="shared" si="1"/>
        <v/>
      </c>
      <c r="D25" s="75" t="str">
        <f>IF($B25="","",VLOOKUP($B25,登録者!$B$3:$L$335,3,0))</f>
        <v/>
      </c>
      <c r="E25" s="16"/>
      <c r="F25" s="78" t="str">
        <f>IF($B25="","",VLOOKUP($B25,登録者!$B$3:$L$335,11,0))</f>
        <v/>
      </c>
      <c r="G25" s="74" t="str">
        <f>IF($B25="","",VLOOKUP($B25,登録者!$B$3:$L$335,4,0))</f>
        <v/>
      </c>
      <c r="H25" s="47"/>
      <c r="I25" s="17"/>
      <c r="J25" s="60"/>
      <c r="L25" s="6">
        <f>申込書!S19</f>
        <v>0</v>
      </c>
      <c r="R25" s="6" t="str">
        <f>登録者!B21</f>
        <v>NBA052</v>
      </c>
      <c r="S25" t="str">
        <f t="shared" si="2"/>
        <v>NBA052</v>
      </c>
      <c r="T25" s="6" t="str">
        <f>登録者!C21</f>
        <v>金子紗弥</v>
      </c>
      <c r="U25" t="str">
        <f t="shared" si="4"/>
        <v>金子紗弥</v>
      </c>
      <c r="V25" t="str">
        <f t="shared" si="5"/>
        <v>金子紗弥</v>
      </c>
    </row>
    <row r="26" spans="1:22" ht="17.100000000000001" customHeight="1" x14ac:dyDescent="0.15">
      <c r="A26" s="52">
        <v>20</v>
      </c>
      <c r="B26" s="43"/>
      <c r="C26" s="74" t="str">
        <f t="shared" si="1"/>
        <v/>
      </c>
      <c r="D26" s="75" t="str">
        <f>IF($B26="","",VLOOKUP($B26,登録者!$B$3:$L$335,3,0))</f>
        <v/>
      </c>
      <c r="E26" s="16"/>
      <c r="F26" s="78" t="str">
        <f>IF($B26="","",VLOOKUP($B26,登録者!$B$3:$L$335,11,0))</f>
        <v/>
      </c>
      <c r="G26" s="74" t="str">
        <f>IF($B26="","",VLOOKUP($B26,登録者!$B$3:$L$335,4,0))</f>
        <v/>
      </c>
      <c r="H26" s="47"/>
      <c r="I26" s="17"/>
      <c r="J26" s="60"/>
      <c r="L26" s="6">
        <f>申込書!S20</f>
        <v>0</v>
      </c>
      <c r="R26" s="6" t="str">
        <f>登録者!B22</f>
        <v>NFA006</v>
      </c>
      <c r="S26" t="str">
        <f t="shared" si="2"/>
        <v>NFA006</v>
      </c>
      <c r="T26" s="6" t="str">
        <f>登録者!C22</f>
        <v>若松直美</v>
      </c>
      <c r="U26" t="str">
        <f t="shared" si="4"/>
        <v>若松直美</v>
      </c>
      <c r="V26" t="str">
        <f t="shared" si="5"/>
        <v>若松直美</v>
      </c>
    </row>
    <row r="27" spans="1:22" ht="17.100000000000001" customHeight="1" x14ac:dyDescent="0.15">
      <c r="A27" s="52">
        <v>21</v>
      </c>
      <c r="B27" s="44"/>
      <c r="C27" s="74" t="str">
        <f t="shared" si="1"/>
        <v/>
      </c>
      <c r="D27" s="75" t="str">
        <f>IF($B27="","",VLOOKUP($B27,登録者!$B$3:$L$335,3,0))</f>
        <v/>
      </c>
      <c r="E27" s="16"/>
      <c r="F27" s="78" t="str">
        <f>IF($B27="","",VLOOKUP($B27,登録者!$B$3:$L$335,11,0))</f>
        <v/>
      </c>
      <c r="G27" s="74" t="str">
        <f>IF($B27="","",VLOOKUP($B27,登録者!$B$3:$L$335,4,0))</f>
        <v/>
      </c>
      <c r="H27" s="47"/>
      <c r="I27" s="17"/>
      <c r="J27" s="60"/>
      <c r="L27" s="6">
        <f>申込書!S21</f>
        <v>0</v>
      </c>
      <c r="R27" s="6" t="str">
        <f>登録者!B23</f>
        <v>NFA008</v>
      </c>
      <c r="S27" t="str">
        <f t="shared" si="2"/>
        <v>NFA008</v>
      </c>
      <c r="T27" s="6" t="str">
        <f>登録者!C23</f>
        <v>山崎真由美</v>
      </c>
      <c r="U27" t="str">
        <f t="shared" si="4"/>
        <v>山崎真由美</v>
      </c>
      <c r="V27" t="str">
        <f t="shared" si="5"/>
        <v>山崎真由美</v>
      </c>
    </row>
    <row r="28" spans="1:22" ht="17.100000000000001" customHeight="1" x14ac:dyDescent="0.15">
      <c r="A28" s="52">
        <v>22</v>
      </c>
      <c r="B28" s="44"/>
      <c r="C28" s="74" t="str">
        <f t="shared" si="1"/>
        <v/>
      </c>
      <c r="D28" s="75" t="str">
        <f>IF($B28="","",VLOOKUP($B28,登録者!$B$3:$L$335,3,0))</f>
        <v/>
      </c>
      <c r="E28" s="16"/>
      <c r="F28" s="78" t="str">
        <f>IF($B28="","",VLOOKUP($B28,登録者!$B$3:$L$335,11,0))</f>
        <v/>
      </c>
      <c r="G28" s="74" t="str">
        <f>IF($B28="","",VLOOKUP($B28,登録者!$B$3:$L$335,4,0))</f>
        <v/>
      </c>
      <c r="H28" s="47"/>
      <c r="I28" s="17"/>
      <c r="J28" s="60"/>
      <c r="L28" s="6">
        <f>申込書!S22</f>
        <v>0</v>
      </c>
      <c r="R28" s="6" t="str">
        <f>登録者!B24</f>
        <v>NFA009</v>
      </c>
      <c r="S28" t="str">
        <f t="shared" si="2"/>
        <v>NFA009</v>
      </c>
      <c r="T28" s="6" t="str">
        <f>登録者!C24</f>
        <v>八島穂菜美</v>
      </c>
      <c r="U28" t="str">
        <f t="shared" si="4"/>
        <v>八島穂菜美</v>
      </c>
      <c r="V28" t="str">
        <f t="shared" si="5"/>
        <v>八島穂菜美</v>
      </c>
    </row>
    <row r="29" spans="1:22" ht="17.100000000000001" customHeight="1" x14ac:dyDescent="0.15">
      <c r="A29" s="52">
        <v>23</v>
      </c>
      <c r="B29" s="44"/>
      <c r="C29" s="74" t="str">
        <f t="shared" si="1"/>
        <v/>
      </c>
      <c r="D29" s="75" t="str">
        <f>IF($B29="","",VLOOKUP($B29,登録者!$B$3:$L$335,3,0))</f>
        <v/>
      </c>
      <c r="E29" s="16"/>
      <c r="F29" s="78" t="str">
        <f>IF($B29="","",VLOOKUP($B29,登録者!$B$3:$L$335,11,0))</f>
        <v/>
      </c>
      <c r="G29" s="74" t="str">
        <f>IF($B29="","",VLOOKUP($B29,登録者!$B$3:$L$335,4,0))</f>
        <v/>
      </c>
      <c r="H29" s="47"/>
      <c r="I29" s="17"/>
      <c r="J29" s="60"/>
      <c r="R29" s="6" t="str">
        <f>登録者!B25</f>
        <v>NFA011</v>
      </c>
      <c r="S29" t="str">
        <f t="shared" si="2"/>
        <v>NFA011</v>
      </c>
      <c r="T29" s="6" t="str">
        <f>登録者!C25</f>
        <v>若松侑治</v>
      </c>
      <c r="U29" t="str">
        <f t="shared" si="4"/>
        <v>若松侑治</v>
      </c>
      <c r="V29" t="str">
        <f t="shared" si="5"/>
        <v>若松侑治</v>
      </c>
    </row>
    <row r="30" spans="1:22" ht="17.100000000000001" customHeight="1" x14ac:dyDescent="0.15">
      <c r="A30" s="52">
        <v>24</v>
      </c>
      <c r="B30" s="44"/>
      <c r="C30" s="74" t="str">
        <f t="shared" si="1"/>
        <v/>
      </c>
      <c r="D30" s="75" t="str">
        <f>IF($B30="","",VLOOKUP($B30,登録者!$B$3:$L$335,3,0))</f>
        <v/>
      </c>
      <c r="E30" s="16"/>
      <c r="F30" s="78" t="str">
        <f>IF($B30="","",VLOOKUP($B30,登録者!$B$3:$L$335,11,0))</f>
        <v/>
      </c>
      <c r="G30" s="74" t="str">
        <f>IF($B30="","",VLOOKUP($B30,登録者!$B$3:$L$335,4,0))</f>
        <v/>
      </c>
      <c r="H30" s="47"/>
      <c r="I30" s="17"/>
      <c r="J30" s="60"/>
      <c r="R30" s="6" t="str">
        <f>登録者!B26</f>
        <v>NFA025</v>
      </c>
      <c r="S30" t="str">
        <f t="shared" si="2"/>
        <v>NFA025</v>
      </c>
      <c r="T30" s="6" t="str">
        <f>登録者!C26</f>
        <v>市川貴仁</v>
      </c>
      <c r="U30" t="str">
        <f t="shared" si="4"/>
        <v>市川貴仁</v>
      </c>
      <c r="V30" t="str">
        <f t="shared" si="5"/>
        <v>市川貴仁</v>
      </c>
    </row>
    <row r="31" spans="1:22" ht="17.100000000000001" customHeight="1" thickBot="1" x14ac:dyDescent="0.2">
      <c r="A31" s="53">
        <v>25</v>
      </c>
      <c r="B31" s="54"/>
      <c r="C31" s="76" t="str">
        <f t="shared" si="1"/>
        <v/>
      </c>
      <c r="D31" s="77" t="str">
        <f>IF($B31="","",VLOOKUP($B31,登録者!$B$3:$L$335,3,0))</f>
        <v/>
      </c>
      <c r="E31" s="55"/>
      <c r="F31" s="79" t="str">
        <f>IF($B31="","",VLOOKUP($B31,登録者!$B$3:$L$335,11,0))</f>
        <v/>
      </c>
      <c r="G31" s="76" t="str">
        <f>IF($B31="","",VLOOKUP($B31,登録者!$B$3:$L$335,4,0))</f>
        <v/>
      </c>
      <c r="H31" s="56"/>
      <c r="I31" s="57"/>
      <c r="J31" s="61"/>
      <c r="R31" s="6" t="str">
        <f>登録者!B27</f>
        <v>NFA030</v>
      </c>
      <c r="S31" t="str">
        <f t="shared" si="2"/>
        <v>NFA030</v>
      </c>
      <c r="T31" s="6" t="str">
        <f>登録者!C27</f>
        <v>小泉久恵</v>
      </c>
      <c r="U31" t="str">
        <f t="shared" si="4"/>
        <v>小泉久恵</v>
      </c>
      <c r="V31" t="str">
        <f t="shared" si="5"/>
        <v>小泉久恵</v>
      </c>
    </row>
    <row r="32" spans="1:22" x14ac:dyDescent="0.15">
      <c r="C32" s="137">
        <f>25-COUNTIF(C7:C31,"")</f>
        <v>0</v>
      </c>
      <c r="H32" s="70">
        <f>COUNTA(H7:H31)</f>
        <v>0</v>
      </c>
      <c r="I32" s="70">
        <f>COUNTA(I7:I31)</f>
        <v>0</v>
      </c>
      <c r="R32" s="6" t="str">
        <f>登録者!B28</f>
        <v>NFA038</v>
      </c>
      <c r="S32" t="str">
        <f t="shared" si="2"/>
        <v>NFA038</v>
      </c>
      <c r="T32" s="6" t="str">
        <f>登録者!C28</f>
        <v>大野風花</v>
      </c>
      <c r="U32" t="str">
        <f t="shared" si="4"/>
        <v>大野風花</v>
      </c>
      <c r="V32" t="str">
        <f t="shared" si="5"/>
        <v>大野風花</v>
      </c>
    </row>
    <row r="33" spans="18:22" x14ac:dyDescent="0.15">
      <c r="R33" s="6" t="str">
        <f>登録者!B29</f>
        <v>NFA050</v>
      </c>
      <c r="S33" t="str">
        <f t="shared" si="2"/>
        <v>NFA050</v>
      </c>
      <c r="T33" s="6" t="str">
        <f>登録者!C29</f>
        <v>杉野かおる</v>
      </c>
      <c r="U33" t="str">
        <f t="shared" si="4"/>
        <v>杉野かおる</v>
      </c>
      <c r="V33" t="str">
        <f t="shared" si="5"/>
        <v>杉野かおる</v>
      </c>
    </row>
    <row r="34" spans="18:22" x14ac:dyDescent="0.15">
      <c r="R34" s="6" t="str">
        <f>登録者!B30</f>
        <v>NFA054</v>
      </c>
      <c r="S34" t="str">
        <f t="shared" si="2"/>
        <v>NFA054</v>
      </c>
      <c r="T34" s="6" t="str">
        <f>登録者!C30</f>
        <v>松永実</v>
      </c>
      <c r="U34" t="str">
        <f t="shared" si="4"/>
        <v>松永実</v>
      </c>
      <c r="V34" t="str">
        <f t="shared" si="5"/>
        <v>松永実</v>
      </c>
    </row>
    <row r="35" spans="18:22" hidden="1" x14ac:dyDescent="0.15">
      <c r="R35" s="6" t="str">
        <f>登録者!B31</f>
        <v>NFA064</v>
      </c>
      <c r="S35" t="str">
        <f t="shared" si="2"/>
        <v>NFA064</v>
      </c>
      <c r="T35" s="6" t="str">
        <f>登録者!C31</f>
        <v>鷲見悦朗</v>
      </c>
      <c r="U35" t="str">
        <f t="shared" si="4"/>
        <v>鷲見悦朗</v>
      </c>
      <c r="V35" t="str">
        <f t="shared" si="5"/>
        <v>鷲見悦朗</v>
      </c>
    </row>
    <row r="36" spans="18:22" hidden="1" x14ac:dyDescent="0.15">
      <c r="R36" s="6" t="str">
        <f>登録者!B32</f>
        <v>NFA065</v>
      </c>
      <c r="S36" t="str">
        <f t="shared" si="2"/>
        <v>NFA065</v>
      </c>
      <c r="T36" s="6" t="str">
        <f>登録者!C32</f>
        <v>佐久間一弘</v>
      </c>
      <c r="U36" t="str">
        <f t="shared" si="4"/>
        <v>佐久間一弘</v>
      </c>
      <c r="V36" t="str">
        <f t="shared" si="5"/>
        <v>佐久間一弘</v>
      </c>
    </row>
    <row r="37" spans="18:22" hidden="1" x14ac:dyDescent="0.15">
      <c r="R37" s="6" t="str">
        <f>登録者!B33</f>
        <v>NFA070</v>
      </c>
      <c r="S37" t="str">
        <f t="shared" si="2"/>
        <v>NFA070</v>
      </c>
      <c r="T37" s="6" t="str">
        <f>登録者!C33</f>
        <v>杉野航太</v>
      </c>
      <c r="U37" t="str">
        <f t="shared" si="4"/>
        <v>杉野航太</v>
      </c>
      <c r="V37" t="str">
        <f t="shared" si="5"/>
        <v>杉野航太</v>
      </c>
    </row>
    <row r="38" spans="18:22" x14ac:dyDescent="0.15">
      <c r="R38" s="6" t="str">
        <f>登録者!B34</f>
        <v>NFA079</v>
      </c>
      <c r="S38" t="str">
        <f t="shared" si="2"/>
        <v>NFA079</v>
      </c>
      <c r="T38" s="6" t="str">
        <f>登録者!C34</f>
        <v>杉野ヒカル</v>
      </c>
      <c r="U38" t="str">
        <f t="shared" si="4"/>
        <v>杉野ヒカル</v>
      </c>
      <c r="V38" t="str">
        <f t="shared" si="5"/>
        <v>杉野ヒカル</v>
      </c>
    </row>
    <row r="39" spans="18:22" x14ac:dyDescent="0.15">
      <c r="R39" s="6" t="str">
        <f>登録者!B35</f>
        <v>NFA081</v>
      </c>
      <c r="S39" t="str">
        <f t="shared" si="2"/>
        <v>NFA081</v>
      </c>
      <c r="T39" s="6" t="str">
        <f>登録者!C35</f>
        <v>牛島　楓</v>
      </c>
      <c r="U39" t="str">
        <f t="shared" si="4"/>
        <v>牛島楓</v>
      </c>
      <c r="V39" t="str">
        <f t="shared" si="5"/>
        <v>牛島楓</v>
      </c>
    </row>
    <row r="40" spans="18:22" x14ac:dyDescent="0.15">
      <c r="R40" s="6" t="str">
        <f>登録者!B36</f>
        <v>NFA083</v>
      </c>
      <c r="S40" t="str">
        <f t="shared" si="2"/>
        <v>NFA083</v>
      </c>
      <c r="T40" s="6" t="str">
        <f>登録者!C36</f>
        <v>佐久間玲名</v>
      </c>
      <c r="U40" t="str">
        <f t="shared" si="4"/>
        <v>佐久間玲名</v>
      </c>
      <c r="V40" t="str">
        <f t="shared" si="5"/>
        <v>佐久間玲名</v>
      </c>
    </row>
    <row r="41" spans="18:22" x14ac:dyDescent="0.15">
      <c r="R41" s="6" t="str">
        <f>登録者!B37</f>
        <v>NFA085</v>
      </c>
      <c r="S41" t="str">
        <f t="shared" si="2"/>
        <v>NFA085</v>
      </c>
      <c r="T41" s="6" t="str">
        <f>登録者!C37</f>
        <v>牛島栄美</v>
      </c>
      <c r="U41" t="str">
        <f t="shared" si="4"/>
        <v>牛島栄美</v>
      </c>
      <c r="V41" t="str">
        <f t="shared" si="5"/>
        <v>牛島栄美</v>
      </c>
    </row>
    <row r="42" spans="18:22" x14ac:dyDescent="0.15">
      <c r="R42" s="6" t="str">
        <f>登録者!B38</f>
        <v>NFA088</v>
      </c>
      <c r="S42" t="str">
        <f t="shared" si="2"/>
        <v>NFA088</v>
      </c>
      <c r="T42" s="6" t="str">
        <f>登録者!C38</f>
        <v>杉野こはる</v>
      </c>
      <c r="U42" t="str">
        <f t="shared" si="4"/>
        <v>杉野こはる</v>
      </c>
      <c r="V42" t="str">
        <f t="shared" si="5"/>
        <v>杉野こはる</v>
      </c>
    </row>
    <row r="43" spans="18:22" x14ac:dyDescent="0.15">
      <c r="R43" s="6" t="str">
        <f>登録者!B39</f>
        <v>NFA089</v>
      </c>
      <c r="S43" t="str">
        <f t="shared" si="2"/>
        <v>NFA089</v>
      </c>
      <c r="T43" s="6" t="str">
        <f>登録者!C39</f>
        <v>斎藤千薫</v>
      </c>
      <c r="U43" t="str">
        <f t="shared" si="4"/>
        <v>斎藤千薫</v>
      </c>
      <c r="V43" t="str">
        <f t="shared" si="5"/>
        <v>斎藤千薫</v>
      </c>
    </row>
    <row r="44" spans="18:22" x14ac:dyDescent="0.15">
      <c r="R44" s="6" t="str">
        <f>登録者!B40</f>
        <v>NFA090</v>
      </c>
      <c r="S44" t="str">
        <f t="shared" si="2"/>
        <v>NFA090</v>
      </c>
      <c r="T44" s="6" t="str">
        <f>登録者!C40</f>
        <v>古市陽子</v>
      </c>
      <c r="U44" t="str">
        <f t="shared" si="4"/>
        <v>古市陽子</v>
      </c>
      <c r="V44" t="str">
        <f t="shared" si="5"/>
        <v>古市陽子</v>
      </c>
    </row>
    <row r="45" spans="18:22" x14ac:dyDescent="0.15">
      <c r="R45" s="6" t="str">
        <f>登録者!B41</f>
        <v>NFA092</v>
      </c>
      <c r="S45" t="str">
        <f t="shared" si="2"/>
        <v>NFA092</v>
      </c>
      <c r="T45" s="6" t="str">
        <f>登録者!C41</f>
        <v>岡村健翔</v>
      </c>
      <c r="U45" t="str">
        <f t="shared" si="4"/>
        <v>岡村健翔</v>
      </c>
      <c r="V45" t="str">
        <f t="shared" si="5"/>
        <v>岡村健翔</v>
      </c>
    </row>
    <row r="46" spans="18:22" x14ac:dyDescent="0.15">
      <c r="R46" s="6" t="str">
        <f>登録者!B42</f>
        <v>NFA093</v>
      </c>
      <c r="S46" t="str">
        <f t="shared" si="2"/>
        <v>NFA093</v>
      </c>
      <c r="T46" s="6" t="str">
        <f>登録者!C42</f>
        <v>安田煉輝</v>
      </c>
      <c r="U46" t="str">
        <f t="shared" si="4"/>
        <v>安田煉輝</v>
      </c>
      <c r="V46" t="str">
        <f t="shared" si="5"/>
        <v>安田煉輝</v>
      </c>
    </row>
    <row r="47" spans="18:22" x14ac:dyDescent="0.15">
      <c r="R47" s="6" t="str">
        <f>登録者!B43</f>
        <v>NFA095</v>
      </c>
      <c r="S47" t="str">
        <f t="shared" si="2"/>
        <v>NFA095</v>
      </c>
      <c r="T47" s="6" t="str">
        <f>登録者!C43</f>
        <v>馬淵優成</v>
      </c>
      <c r="U47" t="str">
        <f t="shared" si="4"/>
        <v>馬淵優成</v>
      </c>
      <c r="V47" t="str">
        <f t="shared" si="5"/>
        <v>馬淵優成</v>
      </c>
    </row>
    <row r="48" spans="18:22" x14ac:dyDescent="0.15">
      <c r="R48" s="6" t="str">
        <f>登録者!B44</f>
        <v>NFA097</v>
      </c>
      <c r="S48" t="str">
        <f t="shared" si="2"/>
        <v>NFA097</v>
      </c>
      <c r="T48" s="6" t="str">
        <f>登録者!C44</f>
        <v>市川來花</v>
      </c>
      <c r="U48" t="str">
        <f t="shared" si="4"/>
        <v>市川來花</v>
      </c>
      <c r="V48" t="str">
        <f t="shared" si="5"/>
        <v>市川來花</v>
      </c>
    </row>
    <row r="49" spans="18:22" x14ac:dyDescent="0.15">
      <c r="R49" s="6" t="str">
        <f>登録者!B45</f>
        <v>NFA098</v>
      </c>
      <c r="S49" t="str">
        <f t="shared" si="2"/>
        <v>NFA098</v>
      </c>
      <c r="T49" s="6" t="str">
        <f>登録者!C45</f>
        <v>斎藤香那</v>
      </c>
      <c r="U49" t="str">
        <f t="shared" si="4"/>
        <v>斎藤香那</v>
      </c>
      <c r="V49" t="str">
        <f t="shared" si="5"/>
        <v>斎藤香那</v>
      </c>
    </row>
    <row r="50" spans="18:22" x14ac:dyDescent="0.15">
      <c r="R50" s="6" t="str">
        <f>登録者!B46</f>
        <v>NFA099</v>
      </c>
      <c r="S50" t="str">
        <f t="shared" si="2"/>
        <v>NFA099</v>
      </c>
      <c r="T50" s="6" t="str">
        <f>登録者!C46</f>
        <v>馬淵紗</v>
      </c>
      <c r="U50" t="str">
        <f t="shared" si="4"/>
        <v>馬淵紗</v>
      </c>
      <c r="V50" t="str">
        <f t="shared" si="5"/>
        <v>馬淵紗</v>
      </c>
    </row>
    <row r="51" spans="18:22" x14ac:dyDescent="0.15">
      <c r="R51" s="6" t="str">
        <f>登録者!B47</f>
        <v>NFA100</v>
      </c>
      <c r="S51" t="str">
        <f t="shared" si="2"/>
        <v>NFA100</v>
      </c>
      <c r="T51" s="6" t="str">
        <f>登録者!C47</f>
        <v>河野茉莉花</v>
      </c>
      <c r="U51" t="str">
        <f t="shared" si="4"/>
        <v>河野茉莉花</v>
      </c>
      <c r="V51" t="str">
        <f t="shared" si="5"/>
        <v>河野茉莉花</v>
      </c>
    </row>
    <row r="52" spans="18:22" x14ac:dyDescent="0.15">
      <c r="R52" s="6" t="str">
        <f>登録者!B48</f>
        <v>NFA101</v>
      </c>
      <c r="S52" t="str">
        <f t="shared" si="2"/>
        <v>NFA101</v>
      </c>
      <c r="T52" s="6" t="str">
        <f>登録者!C48</f>
        <v>岡村泰知</v>
      </c>
      <c r="U52" t="str">
        <f t="shared" si="4"/>
        <v>岡村泰知</v>
      </c>
      <c r="V52" t="str">
        <f t="shared" si="5"/>
        <v>岡村泰知</v>
      </c>
    </row>
    <row r="53" spans="18:22" x14ac:dyDescent="0.15">
      <c r="R53" s="6" t="str">
        <f>登録者!B49</f>
        <v>NFA103</v>
      </c>
      <c r="S53" t="str">
        <f t="shared" si="2"/>
        <v>NFA103</v>
      </c>
      <c r="T53" s="6" t="str">
        <f>登録者!C49</f>
        <v>上原心結</v>
      </c>
      <c r="U53" t="str">
        <f t="shared" si="4"/>
        <v>上原心結</v>
      </c>
      <c r="V53" t="str">
        <f t="shared" si="5"/>
        <v>上原心結</v>
      </c>
    </row>
    <row r="54" spans="18:22" x14ac:dyDescent="0.15">
      <c r="R54" s="6" t="str">
        <f>登録者!B50</f>
        <v>NFA104</v>
      </c>
      <c r="S54" t="str">
        <f t="shared" si="2"/>
        <v>NFA104</v>
      </c>
      <c r="T54" s="6" t="str">
        <f>登録者!C50</f>
        <v>岡村徹</v>
      </c>
      <c r="U54" t="str">
        <f t="shared" si="4"/>
        <v>岡村徹</v>
      </c>
      <c r="V54" t="str">
        <f t="shared" si="5"/>
        <v>岡村徹</v>
      </c>
    </row>
    <row r="55" spans="18:22" x14ac:dyDescent="0.15">
      <c r="R55" s="6" t="str">
        <f>登録者!B51</f>
        <v>NFA105</v>
      </c>
      <c r="S55" t="str">
        <f t="shared" si="2"/>
        <v>NFA105</v>
      </c>
      <c r="T55" s="6" t="str">
        <f>登録者!C51</f>
        <v>馬淵美彩妃</v>
      </c>
      <c r="U55" t="str">
        <f t="shared" si="4"/>
        <v>馬淵美彩妃</v>
      </c>
      <c r="V55" t="str">
        <f t="shared" si="5"/>
        <v>馬淵美彩妃</v>
      </c>
    </row>
    <row r="56" spans="18:22" x14ac:dyDescent="0.15">
      <c r="R56" s="6" t="str">
        <f>登録者!B52</f>
        <v>NFA106</v>
      </c>
      <c r="S56" t="str">
        <f t="shared" si="2"/>
        <v>NFA106</v>
      </c>
      <c r="T56" s="6" t="str">
        <f>登録者!C52</f>
        <v>石原茜</v>
      </c>
      <c r="U56" t="str">
        <f t="shared" si="4"/>
        <v>石原茜</v>
      </c>
      <c r="V56" t="str">
        <f t="shared" si="5"/>
        <v>石原茜</v>
      </c>
    </row>
    <row r="57" spans="18:22" x14ac:dyDescent="0.15">
      <c r="R57" s="6" t="str">
        <f>登録者!B53</f>
        <v>NFA107</v>
      </c>
      <c r="S57" t="str">
        <f t="shared" si="2"/>
        <v>NFA107</v>
      </c>
      <c r="T57" s="6" t="str">
        <f>登録者!C53</f>
        <v>佐々木楓</v>
      </c>
      <c r="U57" t="str">
        <f t="shared" si="4"/>
        <v>佐々木楓</v>
      </c>
      <c r="V57" t="str">
        <f t="shared" si="5"/>
        <v>佐々木楓</v>
      </c>
    </row>
    <row r="58" spans="18:22" x14ac:dyDescent="0.15">
      <c r="R58" s="6" t="str">
        <f>登録者!B54</f>
        <v>NNS002</v>
      </c>
      <c r="S58" t="str">
        <f t="shared" si="2"/>
        <v>NNS002</v>
      </c>
      <c r="T58" s="6" t="str">
        <f>登録者!C54</f>
        <v>羽根川瑞江</v>
      </c>
      <c r="U58" t="str">
        <f t="shared" si="4"/>
        <v>羽根川瑞江</v>
      </c>
      <c r="V58" t="str">
        <f t="shared" si="5"/>
        <v>羽根川瑞江</v>
      </c>
    </row>
    <row r="59" spans="18:22" x14ac:dyDescent="0.15">
      <c r="R59" s="6" t="str">
        <f>登録者!B55</f>
        <v>NNS009</v>
      </c>
      <c r="S59" t="str">
        <f t="shared" si="2"/>
        <v>NNS009</v>
      </c>
      <c r="T59" s="6" t="str">
        <f>登録者!C55</f>
        <v>石原祥子</v>
      </c>
      <c r="U59" t="str">
        <f t="shared" si="4"/>
        <v>石原祥子</v>
      </c>
      <c r="V59" t="str">
        <f t="shared" si="5"/>
        <v>石原祥子</v>
      </c>
    </row>
    <row r="60" spans="18:22" x14ac:dyDescent="0.15">
      <c r="R60" s="6" t="str">
        <f>登録者!B56</f>
        <v>NSA001</v>
      </c>
      <c r="S60" t="str">
        <f t="shared" si="2"/>
        <v>NSA001</v>
      </c>
      <c r="T60" s="6" t="str">
        <f>登録者!C56</f>
        <v>池田政幸</v>
      </c>
      <c r="U60" t="str">
        <f t="shared" si="4"/>
        <v>池田政幸</v>
      </c>
      <c r="V60" t="str">
        <f t="shared" si="5"/>
        <v>池田政幸</v>
      </c>
    </row>
    <row r="61" spans="18:22" x14ac:dyDescent="0.15">
      <c r="R61" s="6" t="str">
        <f>登録者!B57</f>
        <v>NSA005</v>
      </c>
      <c r="S61" t="str">
        <f t="shared" si="2"/>
        <v>NSA005</v>
      </c>
      <c r="T61" s="6" t="str">
        <f>登録者!C57</f>
        <v>二階堂啓一</v>
      </c>
      <c r="U61" t="str">
        <f t="shared" si="4"/>
        <v>二階堂啓一</v>
      </c>
      <c r="V61" t="str">
        <f t="shared" si="5"/>
        <v>二階堂啓一</v>
      </c>
    </row>
    <row r="62" spans="18:22" x14ac:dyDescent="0.15">
      <c r="R62" s="6" t="str">
        <f>登録者!B58</f>
        <v>NSA007</v>
      </c>
      <c r="S62" t="str">
        <f t="shared" si="2"/>
        <v>NSA007</v>
      </c>
      <c r="T62" s="6" t="str">
        <f>登録者!C58</f>
        <v>尾形大河</v>
      </c>
      <c r="U62" t="str">
        <f t="shared" si="4"/>
        <v>尾形大河</v>
      </c>
      <c r="V62" t="str">
        <f t="shared" si="5"/>
        <v>尾形大河</v>
      </c>
    </row>
    <row r="63" spans="18:22" x14ac:dyDescent="0.15">
      <c r="R63" s="6" t="str">
        <f>登録者!B59</f>
        <v>NSA009</v>
      </c>
      <c r="S63" t="str">
        <f t="shared" si="2"/>
        <v>NSA009</v>
      </c>
      <c r="T63" s="6" t="str">
        <f>登録者!C59</f>
        <v>柏倉崇志</v>
      </c>
      <c r="U63" t="str">
        <f t="shared" si="4"/>
        <v>柏倉崇志</v>
      </c>
      <c r="V63" t="str">
        <f t="shared" si="5"/>
        <v>柏倉崇志</v>
      </c>
    </row>
    <row r="64" spans="18:22" x14ac:dyDescent="0.15">
      <c r="R64" s="6" t="str">
        <f>登録者!B60</f>
        <v>NSA013</v>
      </c>
      <c r="S64" t="str">
        <f t="shared" si="2"/>
        <v>NSA013</v>
      </c>
      <c r="T64" s="6" t="str">
        <f>登録者!C60</f>
        <v>小林知邑</v>
      </c>
      <c r="U64" t="str">
        <f t="shared" si="4"/>
        <v>小林知邑</v>
      </c>
      <c r="V64" t="str">
        <f t="shared" si="5"/>
        <v>小林知邑</v>
      </c>
    </row>
    <row r="65" spans="18:22" x14ac:dyDescent="0.15">
      <c r="R65" s="6" t="str">
        <f>登録者!B61</f>
        <v>NSA048</v>
      </c>
      <c r="S65" t="str">
        <f t="shared" si="2"/>
        <v>NSA048</v>
      </c>
      <c r="T65" s="6" t="str">
        <f>登録者!C61</f>
        <v>谷地彪吾</v>
      </c>
      <c r="U65" t="str">
        <f t="shared" si="4"/>
        <v>谷地彪吾</v>
      </c>
      <c r="V65" t="str">
        <f t="shared" si="5"/>
        <v>谷地彪吾</v>
      </c>
    </row>
    <row r="66" spans="18:22" x14ac:dyDescent="0.15">
      <c r="R66" s="6" t="str">
        <f>登録者!B62</f>
        <v>NSA053</v>
      </c>
      <c r="S66" t="str">
        <f t="shared" si="2"/>
        <v>NSA053</v>
      </c>
      <c r="T66" s="6" t="str">
        <f>登録者!C62</f>
        <v>谷地あかね</v>
      </c>
      <c r="U66" t="str">
        <f t="shared" si="4"/>
        <v>谷地あかね</v>
      </c>
      <c r="V66" t="str">
        <f t="shared" si="5"/>
        <v>谷地あかね</v>
      </c>
    </row>
    <row r="67" spans="18:22" x14ac:dyDescent="0.15">
      <c r="R67" s="6" t="str">
        <f>登録者!B63</f>
        <v>NSA056</v>
      </c>
      <c r="S67" t="str">
        <f t="shared" si="2"/>
        <v>NSA056</v>
      </c>
      <c r="T67" s="6" t="str">
        <f>登録者!C63</f>
        <v>湊谷幸歩</v>
      </c>
      <c r="U67" t="str">
        <f t="shared" si="4"/>
        <v>湊谷幸歩</v>
      </c>
      <c r="V67" t="str">
        <f t="shared" si="5"/>
        <v>湊谷幸歩</v>
      </c>
    </row>
    <row r="68" spans="18:22" x14ac:dyDescent="0.15">
      <c r="R68" s="6" t="str">
        <f>登録者!B64</f>
        <v>NSA060</v>
      </c>
      <c r="S68" t="str">
        <f t="shared" si="2"/>
        <v>NSA060</v>
      </c>
      <c r="T68" s="6" t="str">
        <f>登録者!C64</f>
        <v>湊谷幸司</v>
      </c>
      <c r="U68" t="str">
        <f t="shared" si="4"/>
        <v>湊谷幸司</v>
      </c>
      <c r="V68" t="str">
        <f t="shared" si="5"/>
        <v>湊谷幸司</v>
      </c>
    </row>
    <row r="69" spans="18:22" x14ac:dyDescent="0.15">
      <c r="R69" s="6" t="str">
        <f>登録者!B65</f>
        <v>NSA068</v>
      </c>
      <c r="S69" t="str">
        <f t="shared" si="2"/>
        <v>NSA068</v>
      </c>
      <c r="T69" s="6" t="str">
        <f>登録者!C65</f>
        <v>栗山杏月</v>
      </c>
      <c r="U69" t="str">
        <f t="shared" si="4"/>
        <v>栗山杏月</v>
      </c>
      <c r="V69" t="str">
        <f t="shared" si="5"/>
        <v>栗山杏月</v>
      </c>
    </row>
    <row r="70" spans="18:22" x14ac:dyDescent="0.15">
      <c r="R70" s="6" t="str">
        <f>登録者!B66</f>
        <v>NSA070</v>
      </c>
      <c r="S70" t="str">
        <f t="shared" si="2"/>
        <v>NSA070</v>
      </c>
      <c r="T70" s="6" t="str">
        <f>登録者!C66</f>
        <v>佐久間陽葵</v>
      </c>
      <c r="U70" t="str">
        <f t="shared" si="4"/>
        <v>佐久間陽葵</v>
      </c>
      <c r="V70" t="str">
        <f t="shared" si="5"/>
        <v>佐久間陽葵</v>
      </c>
    </row>
    <row r="71" spans="18:22" x14ac:dyDescent="0.15">
      <c r="R71" s="6" t="str">
        <f>登録者!B67</f>
        <v>NSA076</v>
      </c>
      <c r="S71" t="str">
        <f t="shared" si="2"/>
        <v>NSA076</v>
      </c>
      <c r="T71" s="6" t="str">
        <f>登録者!C67</f>
        <v>高橋八千</v>
      </c>
      <c r="U71" t="str">
        <f t="shared" si="4"/>
        <v>高橋八千</v>
      </c>
      <c r="V71" t="str">
        <f t="shared" si="5"/>
        <v>高橋八千</v>
      </c>
    </row>
    <row r="72" spans="18:22" x14ac:dyDescent="0.15">
      <c r="R72" s="6" t="str">
        <f>登録者!B68</f>
        <v>NSA077</v>
      </c>
      <c r="S72" t="str">
        <f t="shared" ref="S72:S135" si="6">ASC(R72)</f>
        <v>NSA077</v>
      </c>
      <c r="T72" s="6" t="str">
        <f>登録者!C68</f>
        <v>湯浅葵</v>
      </c>
      <c r="U72" t="str">
        <f t="shared" si="4"/>
        <v>湯浅葵</v>
      </c>
      <c r="V72" t="str">
        <f t="shared" si="5"/>
        <v>湯浅葵</v>
      </c>
    </row>
    <row r="73" spans="18:22" x14ac:dyDescent="0.15">
      <c r="R73" s="6" t="str">
        <f>登録者!B69</f>
        <v>NSA079</v>
      </c>
      <c r="S73" t="str">
        <f t="shared" si="6"/>
        <v>NSA079</v>
      </c>
      <c r="T73" s="6" t="str">
        <f>登録者!C69</f>
        <v>湯浅敢太</v>
      </c>
      <c r="U73" t="str">
        <f t="shared" ref="U73:U136" si="7">TRIM(SUBSTITUTE(T73,"　",""))</f>
        <v>湯浅敢太</v>
      </c>
      <c r="V73" t="str">
        <f t="shared" ref="V73:V136" si="8">TRIM(SUBSTITUTE(U73," ",""))</f>
        <v>湯浅敢太</v>
      </c>
    </row>
    <row r="74" spans="18:22" x14ac:dyDescent="0.15">
      <c r="R74" s="6" t="str">
        <f>登録者!B70</f>
        <v>NSA080</v>
      </c>
      <c r="S74" t="str">
        <f t="shared" si="6"/>
        <v>NSA080</v>
      </c>
      <c r="T74" s="6" t="str">
        <f>登録者!C70</f>
        <v>高橋昌之</v>
      </c>
      <c r="U74" t="str">
        <f t="shared" si="7"/>
        <v>高橋昌之</v>
      </c>
      <c r="V74" t="str">
        <f t="shared" si="8"/>
        <v>高橋昌之</v>
      </c>
    </row>
    <row r="75" spans="18:22" x14ac:dyDescent="0.15">
      <c r="R75" s="6" t="str">
        <f>登録者!B71</f>
        <v>NSA082</v>
      </c>
      <c r="S75" t="str">
        <f t="shared" si="6"/>
        <v>NSA082</v>
      </c>
      <c r="T75" s="6" t="str">
        <f>登録者!C71</f>
        <v>佐久間亘</v>
      </c>
      <c r="U75" t="str">
        <f t="shared" si="7"/>
        <v>佐久間亘</v>
      </c>
      <c r="V75" t="str">
        <f t="shared" si="8"/>
        <v>佐久間亘</v>
      </c>
    </row>
    <row r="76" spans="18:22" x14ac:dyDescent="0.15">
      <c r="R76" s="6" t="str">
        <f>登録者!B72</f>
        <v>NSA083</v>
      </c>
      <c r="S76" t="str">
        <f t="shared" si="6"/>
        <v>NSA083</v>
      </c>
      <c r="T76" s="6" t="str">
        <f>登録者!C72</f>
        <v>高橋愛佳</v>
      </c>
      <c r="U76" t="str">
        <f t="shared" si="7"/>
        <v>高橋愛佳</v>
      </c>
      <c r="V76" t="str">
        <f t="shared" si="8"/>
        <v>高橋愛佳</v>
      </c>
    </row>
    <row r="77" spans="18:22" x14ac:dyDescent="0.15">
      <c r="R77" s="6" t="str">
        <f>登録者!B73</f>
        <v>NSA084</v>
      </c>
      <c r="S77" t="str">
        <f t="shared" si="6"/>
        <v>NSA084</v>
      </c>
      <c r="T77" s="6" t="str">
        <f>登録者!C73</f>
        <v>栗山友和</v>
      </c>
      <c r="U77" t="str">
        <f t="shared" si="7"/>
        <v>栗山友和</v>
      </c>
      <c r="V77" t="str">
        <f t="shared" si="8"/>
        <v>栗山友和</v>
      </c>
    </row>
    <row r="78" spans="18:22" x14ac:dyDescent="0.15">
      <c r="R78" s="6" t="str">
        <f>登録者!B74</f>
        <v>NSA085</v>
      </c>
      <c r="S78" t="str">
        <f t="shared" si="6"/>
        <v>NSA085</v>
      </c>
      <c r="T78" s="6" t="str">
        <f>登録者!C74</f>
        <v>谷地寿博</v>
      </c>
      <c r="U78" t="str">
        <f t="shared" si="7"/>
        <v>谷地寿博</v>
      </c>
      <c r="V78" t="str">
        <f t="shared" si="8"/>
        <v>谷地寿博</v>
      </c>
    </row>
    <row r="79" spans="18:22" x14ac:dyDescent="0.15">
      <c r="R79" s="6" t="str">
        <f>登録者!B75</f>
        <v>NWC009</v>
      </c>
      <c r="S79" t="str">
        <f t="shared" si="6"/>
        <v>NWC009</v>
      </c>
      <c r="T79" s="6" t="str">
        <f>登録者!C75</f>
        <v>湊谷実咲</v>
      </c>
      <c r="U79" t="str">
        <f t="shared" si="7"/>
        <v>湊谷実咲</v>
      </c>
      <c r="V79" t="str">
        <f t="shared" si="8"/>
        <v>湊谷実咲</v>
      </c>
    </row>
    <row r="80" spans="18:22" x14ac:dyDescent="0.15">
      <c r="R80" s="6" t="str">
        <f>登録者!B76</f>
        <v>KGU003</v>
      </c>
      <c r="S80" t="str">
        <f t="shared" si="6"/>
        <v>KGU003</v>
      </c>
      <c r="T80" s="6" t="str">
        <f>登録者!C76</f>
        <v>湊谷祐司</v>
      </c>
      <c r="U80" t="str">
        <f t="shared" si="7"/>
        <v>湊谷祐司</v>
      </c>
      <c r="V80" t="str">
        <f t="shared" si="8"/>
        <v>湊谷祐司</v>
      </c>
    </row>
    <row r="81" spans="18:22" x14ac:dyDescent="0.15">
      <c r="R81" s="6" t="str">
        <f>登録者!B77</f>
        <v>NWC001</v>
      </c>
      <c r="S81" t="str">
        <f t="shared" si="6"/>
        <v>NWC001</v>
      </c>
      <c r="T81" s="6" t="str">
        <f>登録者!C77</f>
        <v>合田鉄雄</v>
      </c>
      <c r="U81" t="str">
        <f t="shared" si="7"/>
        <v>合田鉄雄</v>
      </c>
      <c r="V81" t="str">
        <f t="shared" si="8"/>
        <v>合田鉄雄</v>
      </c>
    </row>
    <row r="82" spans="18:22" x14ac:dyDescent="0.15">
      <c r="R82" s="6" t="str">
        <f>登録者!B78</f>
        <v>NWC002</v>
      </c>
      <c r="S82" t="str">
        <f t="shared" si="6"/>
        <v>NWC002</v>
      </c>
      <c r="T82" s="6" t="str">
        <f>登録者!C78</f>
        <v>十川勉</v>
      </c>
      <c r="U82" t="str">
        <f t="shared" si="7"/>
        <v>十川勉</v>
      </c>
      <c r="V82" t="str">
        <f t="shared" si="8"/>
        <v>十川勉</v>
      </c>
    </row>
    <row r="83" spans="18:22" x14ac:dyDescent="0.15">
      <c r="R83" s="6" t="str">
        <f>登録者!B79</f>
        <v>NWC004</v>
      </c>
      <c r="S83" t="str">
        <f t="shared" si="6"/>
        <v>NWC004</v>
      </c>
      <c r="T83" s="6" t="str">
        <f>登録者!C79</f>
        <v>井川ちはる</v>
      </c>
      <c r="U83" t="str">
        <f t="shared" si="7"/>
        <v>井川ちはる</v>
      </c>
      <c r="V83" t="str">
        <f t="shared" si="8"/>
        <v>井川ちはる</v>
      </c>
    </row>
    <row r="84" spans="18:22" x14ac:dyDescent="0.15">
      <c r="R84" s="6" t="str">
        <f>登録者!B80</f>
        <v>NWC005</v>
      </c>
      <c r="S84" t="str">
        <f t="shared" si="6"/>
        <v>NWC005</v>
      </c>
      <c r="T84" s="6" t="str">
        <f>登録者!C80</f>
        <v>三好敦子</v>
      </c>
      <c r="U84" t="str">
        <f t="shared" si="7"/>
        <v>三好敦子</v>
      </c>
      <c r="V84" t="str">
        <f t="shared" si="8"/>
        <v>三好敦子</v>
      </c>
    </row>
    <row r="85" spans="18:22" x14ac:dyDescent="0.15">
      <c r="R85" s="6" t="str">
        <f>登録者!B81</f>
        <v>NWC008</v>
      </c>
      <c r="S85" t="str">
        <f t="shared" si="6"/>
        <v>NWC008</v>
      </c>
      <c r="T85" s="6" t="str">
        <f>登録者!C81</f>
        <v>三好圭輔</v>
      </c>
      <c r="U85" t="str">
        <f t="shared" si="7"/>
        <v>三好圭輔</v>
      </c>
      <c r="V85" t="str">
        <f t="shared" si="8"/>
        <v>三好圭輔</v>
      </c>
    </row>
    <row r="86" spans="18:22" x14ac:dyDescent="0.15">
      <c r="R86" s="6" t="str">
        <f>登録者!B82</f>
        <v>NTA001</v>
      </c>
      <c r="S86" t="str">
        <f t="shared" si="6"/>
        <v>NTA001</v>
      </c>
      <c r="T86" s="6" t="str">
        <f>登録者!C82</f>
        <v>秋山範彦</v>
      </c>
      <c r="U86" t="str">
        <f t="shared" si="7"/>
        <v>秋山範彦</v>
      </c>
      <c r="V86" t="str">
        <f t="shared" si="8"/>
        <v>秋山範彦</v>
      </c>
    </row>
    <row r="87" spans="18:22" x14ac:dyDescent="0.15">
      <c r="R87" s="6" t="str">
        <f>登録者!B83</f>
        <v>NTA005</v>
      </c>
      <c r="S87" t="str">
        <f t="shared" si="6"/>
        <v>NTA005</v>
      </c>
      <c r="T87" s="6" t="str">
        <f>登録者!C83</f>
        <v>村田由梨</v>
      </c>
      <c r="U87" t="str">
        <f t="shared" si="7"/>
        <v>村田由梨</v>
      </c>
      <c r="V87" t="str">
        <f t="shared" si="8"/>
        <v>村田由梨</v>
      </c>
    </row>
    <row r="88" spans="18:22" x14ac:dyDescent="0.15">
      <c r="R88" s="6" t="str">
        <f>登録者!B84</f>
        <v>NTA049</v>
      </c>
      <c r="S88" t="str">
        <f t="shared" si="6"/>
        <v>NTA049</v>
      </c>
      <c r="T88" s="6" t="str">
        <f>登録者!C84</f>
        <v>坂皇樹</v>
      </c>
      <c r="U88" t="str">
        <f t="shared" si="7"/>
        <v>坂皇樹</v>
      </c>
      <c r="V88" t="str">
        <f t="shared" si="8"/>
        <v>坂皇樹</v>
      </c>
    </row>
    <row r="89" spans="18:22" x14ac:dyDescent="0.15">
      <c r="R89" s="6" t="str">
        <f>登録者!B85</f>
        <v>NTA061</v>
      </c>
      <c r="S89" t="str">
        <f t="shared" si="6"/>
        <v>NTA061</v>
      </c>
      <c r="T89" s="6" t="str">
        <f>登録者!C85</f>
        <v>坂田未希</v>
      </c>
      <c r="U89" t="str">
        <f t="shared" si="7"/>
        <v>坂田未希</v>
      </c>
      <c r="V89" t="str">
        <f t="shared" si="8"/>
        <v>坂田未希</v>
      </c>
    </row>
    <row r="90" spans="18:22" x14ac:dyDescent="0.15">
      <c r="R90" s="6" t="str">
        <f>登録者!B86</f>
        <v>NTA065</v>
      </c>
      <c r="S90" t="str">
        <f t="shared" si="6"/>
        <v>NTA065</v>
      </c>
      <c r="T90" s="6" t="str">
        <f>登録者!C86</f>
        <v>大野翔</v>
      </c>
      <c r="U90" t="str">
        <f t="shared" si="7"/>
        <v>大野翔</v>
      </c>
      <c r="V90" t="str">
        <f t="shared" si="8"/>
        <v>大野翔</v>
      </c>
    </row>
    <row r="91" spans="18:22" x14ac:dyDescent="0.15">
      <c r="R91" s="6" t="str">
        <f>登録者!B87</f>
        <v>NTA066</v>
      </c>
      <c r="S91" t="str">
        <f t="shared" si="6"/>
        <v>NTA066</v>
      </c>
      <c r="T91" s="6" t="str">
        <f>登録者!C87</f>
        <v>三好紗世</v>
      </c>
      <c r="U91" t="str">
        <f t="shared" si="7"/>
        <v>三好紗世</v>
      </c>
      <c r="V91" t="str">
        <f t="shared" si="8"/>
        <v>三好紗世</v>
      </c>
    </row>
    <row r="92" spans="18:22" x14ac:dyDescent="0.15">
      <c r="R92" s="6" t="str">
        <f>登録者!B88</f>
        <v>NTA067</v>
      </c>
      <c r="S92" t="str">
        <f t="shared" si="6"/>
        <v>NTA067</v>
      </c>
      <c r="T92" s="6" t="str">
        <f>登録者!C88</f>
        <v>村田陽椛</v>
      </c>
      <c r="U92" t="str">
        <f t="shared" si="7"/>
        <v>村田陽椛</v>
      </c>
      <c r="V92" t="str">
        <f t="shared" si="8"/>
        <v>村田陽椛</v>
      </c>
    </row>
    <row r="93" spans="18:22" x14ac:dyDescent="0.15">
      <c r="R93" s="6" t="str">
        <f>登録者!B89</f>
        <v>NTA068</v>
      </c>
      <c r="S93" t="str">
        <f t="shared" si="6"/>
        <v>NTA068</v>
      </c>
      <c r="T93" s="6" t="str">
        <f>登録者!C89</f>
        <v>斉藤享斗</v>
      </c>
      <c r="U93" t="str">
        <f t="shared" si="7"/>
        <v>斉藤享斗</v>
      </c>
      <c r="V93" t="str">
        <f t="shared" si="8"/>
        <v>斉藤享斗</v>
      </c>
    </row>
    <row r="94" spans="18:22" x14ac:dyDescent="0.15">
      <c r="R94" s="6" t="str">
        <f>登録者!B90</f>
        <v>NTA069</v>
      </c>
      <c r="S94" t="str">
        <f t="shared" si="6"/>
        <v>NTA069</v>
      </c>
      <c r="T94" s="6" t="str">
        <f>登録者!C90</f>
        <v>八木沼輝</v>
      </c>
      <c r="U94" t="str">
        <f t="shared" si="7"/>
        <v>八木沼輝</v>
      </c>
      <c r="V94" t="str">
        <f t="shared" si="8"/>
        <v>八木沼輝</v>
      </c>
    </row>
    <row r="95" spans="18:22" x14ac:dyDescent="0.15">
      <c r="R95" s="6" t="str">
        <f>登録者!B91</f>
        <v>NNA001</v>
      </c>
      <c r="S95" t="str">
        <f t="shared" si="6"/>
        <v>NNA001</v>
      </c>
      <c r="T95" s="6" t="str">
        <f>登録者!C91</f>
        <v>松田守正</v>
      </c>
      <c r="U95" t="str">
        <f t="shared" si="7"/>
        <v>松田守正</v>
      </c>
      <c r="V95" t="str">
        <f t="shared" si="8"/>
        <v>松田守正</v>
      </c>
    </row>
    <row r="96" spans="18:22" x14ac:dyDescent="0.15">
      <c r="R96" s="6" t="str">
        <f>登録者!B92</f>
        <v>NTC001</v>
      </c>
      <c r="S96" t="str">
        <f t="shared" si="6"/>
        <v>NTC001</v>
      </c>
      <c r="T96" s="6" t="str">
        <f>登録者!C92</f>
        <v>波多野守</v>
      </c>
      <c r="U96" t="str">
        <f t="shared" si="7"/>
        <v>波多野守</v>
      </c>
      <c r="V96" t="str">
        <f t="shared" si="8"/>
        <v>波多野守</v>
      </c>
    </row>
    <row r="97" spans="18:22" x14ac:dyDescent="0.15">
      <c r="R97" s="6" t="str">
        <f>登録者!B93</f>
        <v>KTC001</v>
      </c>
      <c r="S97" t="str">
        <f t="shared" si="6"/>
        <v>KTC001</v>
      </c>
      <c r="T97" s="6" t="str">
        <f>登録者!C93</f>
        <v>赤塚洋人</v>
      </c>
      <c r="U97" t="str">
        <f t="shared" si="7"/>
        <v>赤塚洋人</v>
      </c>
      <c r="V97" t="str">
        <f t="shared" si="8"/>
        <v>赤塚洋人</v>
      </c>
    </row>
    <row r="98" spans="18:22" x14ac:dyDescent="0.15">
      <c r="R98" s="6" t="str">
        <f>登録者!B94</f>
        <v>KTC003</v>
      </c>
      <c r="S98" t="str">
        <f t="shared" si="6"/>
        <v>KTC003</v>
      </c>
      <c r="T98" s="6" t="str">
        <f>登録者!C94</f>
        <v>菅原恵</v>
      </c>
      <c r="U98" t="str">
        <f t="shared" si="7"/>
        <v>菅原恵</v>
      </c>
      <c r="V98" t="str">
        <f t="shared" si="8"/>
        <v>菅原恵</v>
      </c>
    </row>
    <row r="99" spans="18:22" x14ac:dyDescent="0.15">
      <c r="R99" s="6" t="str">
        <f>登録者!B95</f>
        <v>KTC004</v>
      </c>
      <c r="S99" t="str">
        <f t="shared" si="6"/>
        <v>KTC004</v>
      </c>
      <c r="T99" s="6" t="str">
        <f>登録者!C95</f>
        <v>新井山大</v>
      </c>
      <c r="U99" t="str">
        <f t="shared" si="7"/>
        <v>新井山大</v>
      </c>
      <c r="V99" t="str">
        <f t="shared" si="8"/>
        <v>新井山大</v>
      </c>
    </row>
    <row r="100" spans="18:22" x14ac:dyDescent="0.15">
      <c r="R100" s="6" t="str">
        <f>登録者!B96</f>
        <v>KTC009</v>
      </c>
      <c r="S100" t="str">
        <f t="shared" si="6"/>
        <v>KTC009</v>
      </c>
      <c r="T100" s="6" t="str">
        <f>登録者!C96</f>
        <v>今井佳津美</v>
      </c>
      <c r="U100" t="str">
        <f t="shared" si="7"/>
        <v>今井佳津美</v>
      </c>
      <c r="V100" t="str">
        <f t="shared" si="8"/>
        <v>今井佳津美</v>
      </c>
    </row>
    <row r="101" spans="18:22" x14ac:dyDescent="0.15">
      <c r="R101" s="6" t="str">
        <f>登録者!B97</f>
        <v>KTC024</v>
      </c>
      <c r="S101" t="str">
        <f t="shared" si="6"/>
        <v>KTC024</v>
      </c>
      <c r="T101" s="6" t="str">
        <f>登録者!C97</f>
        <v>赤塚光</v>
      </c>
      <c r="U101" t="str">
        <f t="shared" si="7"/>
        <v>赤塚光</v>
      </c>
      <c r="V101" t="str">
        <f t="shared" si="8"/>
        <v>赤塚光</v>
      </c>
    </row>
    <row r="102" spans="18:22" x14ac:dyDescent="0.15">
      <c r="R102" s="6" t="str">
        <f>登録者!B98</f>
        <v>KTC029</v>
      </c>
      <c r="S102" t="str">
        <f t="shared" si="6"/>
        <v>KTC029</v>
      </c>
      <c r="T102" s="6" t="str">
        <f>登録者!C98</f>
        <v>岩浪理</v>
      </c>
      <c r="U102" t="str">
        <f t="shared" si="7"/>
        <v>岩浪理</v>
      </c>
      <c r="V102" t="str">
        <f t="shared" si="8"/>
        <v>岩浪理</v>
      </c>
    </row>
    <row r="103" spans="18:22" x14ac:dyDescent="0.15">
      <c r="R103" s="6" t="str">
        <f>登録者!B99</f>
        <v>KTC030</v>
      </c>
      <c r="S103" t="str">
        <f t="shared" si="6"/>
        <v>KTC030</v>
      </c>
      <c r="T103" s="6" t="str">
        <f>登録者!C99</f>
        <v>浅野心</v>
      </c>
      <c r="U103" t="str">
        <f t="shared" si="7"/>
        <v>浅野心</v>
      </c>
      <c r="V103" t="str">
        <f t="shared" si="8"/>
        <v>浅野心</v>
      </c>
    </row>
    <row r="104" spans="18:22" x14ac:dyDescent="0.15">
      <c r="R104" s="6" t="str">
        <f>登録者!B100</f>
        <v>KTC058</v>
      </c>
      <c r="S104" t="str">
        <f t="shared" si="6"/>
        <v>KTC058</v>
      </c>
      <c r="T104" s="6" t="str">
        <f>登録者!C100</f>
        <v>浅野真美</v>
      </c>
      <c r="U104" t="str">
        <f t="shared" si="7"/>
        <v>浅野真美</v>
      </c>
      <c r="V104" t="str">
        <f t="shared" si="8"/>
        <v>浅野真美</v>
      </c>
    </row>
    <row r="105" spans="18:22" x14ac:dyDescent="0.15">
      <c r="R105" s="6" t="str">
        <f>登録者!B101</f>
        <v>KTC059</v>
      </c>
      <c r="S105" t="str">
        <f t="shared" si="6"/>
        <v>KTC059</v>
      </c>
      <c r="T105" s="6" t="str">
        <f>登録者!C101</f>
        <v>加藤千佳</v>
      </c>
      <c r="U105" t="str">
        <f t="shared" si="7"/>
        <v>加藤千佳</v>
      </c>
      <c r="V105" t="str">
        <f t="shared" si="8"/>
        <v>加藤千佳</v>
      </c>
    </row>
    <row r="106" spans="18:22" x14ac:dyDescent="0.15">
      <c r="R106" s="6" t="str">
        <f>登録者!B102</f>
        <v>KTC076</v>
      </c>
      <c r="S106" t="str">
        <f t="shared" si="6"/>
        <v>KTC076</v>
      </c>
      <c r="T106" s="6" t="str">
        <f>登録者!C102</f>
        <v>白滝博美</v>
      </c>
      <c r="U106" t="str">
        <f t="shared" si="7"/>
        <v>白滝博美</v>
      </c>
      <c r="V106" t="str">
        <f t="shared" si="8"/>
        <v>白滝博美</v>
      </c>
    </row>
    <row r="107" spans="18:22" x14ac:dyDescent="0.15">
      <c r="R107" s="6" t="str">
        <f>登録者!B103</f>
        <v>KTC080</v>
      </c>
      <c r="S107" t="str">
        <f t="shared" si="6"/>
        <v>KTC080</v>
      </c>
      <c r="T107" s="6" t="str">
        <f>登録者!C103</f>
        <v>成田琴織</v>
      </c>
      <c r="U107" t="str">
        <f t="shared" si="7"/>
        <v>成田琴織</v>
      </c>
      <c r="V107" t="str">
        <f t="shared" si="8"/>
        <v>成田琴織</v>
      </c>
    </row>
    <row r="108" spans="18:22" x14ac:dyDescent="0.15">
      <c r="R108" s="6" t="str">
        <f>登録者!B104</f>
        <v>KTC081</v>
      </c>
      <c r="S108" t="str">
        <f t="shared" si="6"/>
        <v>KTC081</v>
      </c>
      <c r="T108" s="6" t="str">
        <f>登録者!C104</f>
        <v>成田崇汰</v>
      </c>
      <c r="U108" t="str">
        <f t="shared" si="7"/>
        <v>成田崇汰</v>
      </c>
      <c r="V108" t="str">
        <f t="shared" si="8"/>
        <v>成田崇汰</v>
      </c>
    </row>
    <row r="109" spans="18:22" x14ac:dyDescent="0.15">
      <c r="R109" s="6" t="str">
        <f>登録者!B105</f>
        <v>KTC082</v>
      </c>
      <c r="S109" t="str">
        <f t="shared" si="6"/>
        <v>KTC082</v>
      </c>
      <c r="T109" s="6" t="str">
        <f>登録者!C105</f>
        <v>及川真優</v>
      </c>
      <c r="U109" t="str">
        <f t="shared" si="7"/>
        <v>及川真優</v>
      </c>
      <c r="V109" t="str">
        <f t="shared" si="8"/>
        <v>及川真優</v>
      </c>
    </row>
    <row r="110" spans="18:22" x14ac:dyDescent="0.15">
      <c r="R110" s="6" t="str">
        <f>登録者!B106</f>
        <v>KTC084</v>
      </c>
      <c r="S110" t="str">
        <f t="shared" si="6"/>
        <v>KTC084</v>
      </c>
      <c r="T110" s="6" t="str">
        <f>登録者!C106</f>
        <v>石谷優気</v>
      </c>
      <c r="U110" t="str">
        <f t="shared" si="7"/>
        <v>石谷優気</v>
      </c>
      <c r="V110" t="str">
        <f t="shared" si="8"/>
        <v>石谷優気</v>
      </c>
    </row>
    <row r="111" spans="18:22" x14ac:dyDescent="0.15">
      <c r="R111" s="6" t="str">
        <f>登録者!B107</f>
        <v>KTC100</v>
      </c>
      <c r="S111" t="str">
        <f t="shared" si="6"/>
        <v>KTC100</v>
      </c>
      <c r="T111" s="6" t="str">
        <f>登録者!C107</f>
        <v>石谷玲奈</v>
      </c>
      <c r="U111" t="str">
        <f t="shared" si="7"/>
        <v>石谷玲奈</v>
      </c>
      <c r="V111" t="str">
        <f t="shared" si="8"/>
        <v>石谷玲奈</v>
      </c>
    </row>
    <row r="112" spans="18:22" x14ac:dyDescent="0.15">
      <c r="R112" s="6" t="str">
        <f>登録者!B108</f>
        <v>KTC089</v>
      </c>
      <c r="S112" t="str">
        <f t="shared" si="6"/>
        <v>KTC089</v>
      </c>
      <c r="T112" s="6" t="str">
        <f>登録者!C108</f>
        <v>山口葉那</v>
      </c>
      <c r="U112" t="str">
        <f t="shared" si="7"/>
        <v>山口葉那</v>
      </c>
      <c r="V112" t="str">
        <f t="shared" si="8"/>
        <v>山口葉那</v>
      </c>
    </row>
    <row r="113" spans="18:22" x14ac:dyDescent="0.15">
      <c r="R113" s="6" t="str">
        <f>登録者!B109</f>
        <v>KTC091</v>
      </c>
      <c r="S113" t="str">
        <f t="shared" si="6"/>
        <v>KTC091</v>
      </c>
      <c r="T113" s="6" t="str">
        <f>登録者!C109</f>
        <v>丹羽綾</v>
      </c>
      <c r="U113" t="str">
        <f t="shared" si="7"/>
        <v>丹羽綾</v>
      </c>
      <c r="V113" t="str">
        <f t="shared" si="8"/>
        <v>丹羽綾</v>
      </c>
    </row>
    <row r="114" spans="18:22" x14ac:dyDescent="0.15">
      <c r="R114" s="6" t="str">
        <f>登録者!B110</f>
        <v>KTC092</v>
      </c>
      <c r="S114" t="str">
        <f t="shared" si="6"/>
        <v>KTC092</v>
      </c>
      <c r="T114" s="6" t="str">
        <f>登録者!C110</f>
        <v>菊池瞭我</v>
      </c>
      <c r="U114" t="str">
        <f t="shared" si="7"/>
        <v>菊池瞭我</v>
      </c>
      <c r="V114" t="str">
        <f t="shared" si="8"/>
        <v>菊池瞭我</v>
      </c>
    </row>
    <row r="115" spans="18:22" x14ac:dyDescent="0.15">
      <c r="R115" s="6" t="str">
        <f>登録者!B111</f>
        <v>KTC093</v>
      </c>
      <c r="S115" t="str">
        <f t="shared" si="6"/>
        <v>KTC093</v>
      </c>
      <c r="T115" s="6" t="str">
        <f>登録者!C111</f>
        <v>杉村大輝</v>
      </c>
      <c r="U115" t="str">
        <f t="shared" si="7"/>
        <v>杉村大輝</v>
      </c>
      <c r="V115" t="str">
        <f t="shared" si="8"/>
        <v>杉村大輝</v>
      </c>
    </row>
    <row r="116" spans="18:22" x14ac:dyDescent="0.15">
      <c r="R116" s="6" t="str">
        <f>登録者!B112</f>
        <v>KTC094</v>
      </c>
      <c r="S116" t="str">
        <f t="shared" si="6"/>
        <v>KTC094</v>
      </c>
      <c r="T116" s="6" t="str">
        <f>登録者!C112</f>
        <v>坂田堅都</v>
      </c>
      <c r="U116" t="str">
        <f t="shared" si="7"/>
        <v>坂田堅都</v>
      </c>
      <c r="V116" t="str">
        <f t="shared" si="8"/>
        <v>坂田堅都</v>
      </c>
    </row>
    <row r="117" spans="18:22" x14ac:dyDescent="0.15">
      <c r="R117" s="6" t="str">
        <f>登録者!B113</f>
        <v>KTC095</v>
      </c>
      <c r="S117" t="str">
        <f t="shared" si="6"/>
        <v>KTC095</v>
      </c>
      <c r="T117" s="6" t="str">
        <f>登録者!C113</f>
        <v>藤田悠次郎</v>
      </c>
      <c r="U117" t="str">
        <f t="shared" si="7"/>
        <v>藤田悠次郎</v>
      </c>
      <c r="V117" t="str">
        <f t="shared" si="8"/>
        <v>藤田悠次郎</v>
      </c>
    </row>
    <row r="118" spans="18:22" x14ac:dyDescent="0.15">
      <c r="R118" s="6" t="str">
        <f>登録者!B114</f>
        <v>KTC096</v>
      </c>
      <c r="S118" t="str">
        <f t="shared" si="6"/>
        <v>KTC096</v>
      </c>
      <c r="T118" s="6" t="str">
        <f>登録者!C114</f>
        <v>小杉吏央</v>
      </c>
      <c r="U118" t="str">
        <f t="shared" si="7"/>
        <v>小杉吏央</v>
      </c>
      <c r="V118" t="str">
        <f t="shared" si="8"/>
        <v>小杉吏央</v>
      </c>
    </row>
    <row r="119" spans="18:22" x14ac:dyDescent="0.15">
      <c r="R119" s="6" t="str">
        <f>登録者!B115</f>
        <v>KTC102</v>
      </c>
      <c r="S119" t="str">
        <f t="shared" si="6"/>
        <v>KTC102</v>
      </c>
      <c r="T119" s="6" t="str">
        <f>登録者!C115</f>
        <v>及川玲奈</v>
      </c>
      <c r="U119" t="str">
        <f t="shared" si="7"/>
        <v>及川玲奈</v>
      </c>
      <c r="V119" t="str">
        <f t="shared" si="8"/>
        <v>及川玲奈</v>
      </c>
    </row>
    <row r="120" spans="18:22" x14ac:dyDescent="0.15">
      <c r="R120" s="6" t="str">
        <f>登録者!B116</f>
        <v>KTC103</v>
      </c>
      <c r="S120" t="str">
        <f t="shared" si="6"/>
        <v>KTC103</v>
      </c>
      <c r="T120" s="6" t="str">
        <f>登録者!C116</f>
        <v>和田秀駕</v>
      </c>
      <c r="U120" t="str">
        <f t="shared" si="7"/>
        <v>和田秀駕</v>
      </c>
      <c r="V120" t="str">
        <f t="shared" si="8"/>
        <v>和田秀駕</v>
      </c>
    </row>
    <row r="121" spans="18:22" x14ac:dyDescent="0.15">
      <c r="R121" s="6" t="str">
        <f>登録者!B117</f>
        <v>KTC104</v>
      </c>
      <c r="S121" t="str">
        <f t="shared" si="6"/>
        <v>KTC104</v>
      </c>
      <c r="T121" s="6" t="str">
        <f>登録者!C117</f>
        <v>和田秀翔</v>
      </c>
      <c r="U121" t="str">
        <f t="shared" si="7"/>
        <v>和田秀翔</v>
      </c>
      <c r="V121" t="str">
        <f t="shared" si="8"/>
        <v>和田秀翔</v>
      </c>
    </row>
    <row r="122" spans="18:22" x14ac:dyDescent="0.15">
      <c r="R122" s="6" t="str">
        <f>登録者!B118</f>
        <v>KTC106</v>
      </c>
      <c r="S122" t="str">
        <f t="shared" si="6"/>
        <v>KTC106</v>
      </c>
      <c r="T122" s="6" t="str">
        <f>登録者!C118</f>
        <v>菅野翔</v>
      </c>
      <c r="U122" t="str">
        <f t="shared" si="7"/>
        <v>菅野翔</v>
      </c>
      <c r="V122" t="str">
        <f t="shared" si="8"/>
        <v>菅野翔</v>
      </c>
    </row>
    <row r="123" spans="18:22" x14ac:dyDescent="0.15">
      <c r="R123" s="6" t="str">
        <f>登録者!B119</f>
        <v>KTC107</v>
      </c>
      <c r="S123" t="str">
        <f t="shared" si="6"/>
        <v>KTC107</v>
      </c>
      <c r="T123" s="6" t="str">
        <f>登録者!C119</f>
        <v>吉田結菜</v>
      </c>
      <c r="U123" t="str">
        <f t="shared" si="7"/>
        <v>吉田結菜</v>
      </c>
      <c r="V123" t="str">
        <f t="shared" si="8"/>
        <v>吉田結菜</v>
      </c>
    </row>
    <row r="124" spans="18:22" x14ac:dyDescent="0.15">
      <c r="R124" s="6" t="str">
        <f>登録者!B120</f>
        <v>KTC108</v>
      </c>
      <c r="S124" t="str">
        <f t="shared" si="6"/>
        <v>KTC108</v>
      </c>
      <c r="T124" s="6" t="str">
        <f>登録者!C120</f>
        <v>小笠原廉</v>
      </c>
      <c r="U124" t="str">
        <f t="shared" si="7"/>
        <v>小笠原廉</v>
      </c>
      <c r="V124" t="str">
        <f t="shared" si="8"/>
        <v>小笠原廉</v>
      </c>
    </row>
    <row r="125" spans="18:22" x14ac:dyDescent="0.15">
      <c r="R125" s="6" t="str">
        <f>登録者!B121</f>
        <v>KTC110</v>
      </c>
      <c r="S125" t="str">
        <f t="shared" si="6"/>
        <v>KTC110</v>
      </c>
      <c r="T125" s="6" t="str">
        <f>登録者!C121</f>
        <v>清水貴心</v>
      </c>
      <c r="U125" t="str">
        <f t="shared" si="7"/>
        <v>清水貴心</v>
      </c>
      <c r="V125" t="str">
        <f t="shared" si="8"/>
        <v>清水貴心</v>
      </c>
    </row>
    <row r="126" spans="18:22" x14ac:dyDescent="0.15">
      <c r="R126" s="6" t="str">
        <f>登録者!B122</f>
        <v>KTC111</v>
      </c>
      <c r="S126" t="str">
        <f t="shared" si="6"/>
        <v>KTC111</v>
      </c>
      <c r="T126" s="6" t="str">
        <f>登録者!C122</f>
        <v>林潤</v>
      </c>
      <c r="U126" t="str">
        <f t="shared" si="7"/>
        <v>林潤</v>
      </c>
      <c r="V126" t="str">
        <f t="shared" si="8"/>
        <v>林潤</v>
      </c>
    </row>
    <row r="127" spans="18:22" x14ac:dyDescent="0.15">
      <c r="R127" s="6" t="str">
        <f>登録者!B123</f>
        <v>KGU003</v>
      </c>
      <c r="S127" t="str">
        <f t="shared" si="6"/>
        <v>KGU003</v>
      </c>
      <c r="T127" s="6" t="str">
        <f>登録者!C123</f>
        <v>山本悠貴</v>
      </c>
      <c r="U127" t="str">
        <f t="shared" si="7"/>
        <v>山本悠貴</v>
      </c>
      <c r="V127" t="str">
        <f t="shared" si="8"/>
        <v>山本悠貴</v>
      </c>
    </row>
    <row r="128" spans="18:22" x14ac:dyDescent="0.15">
      <c r="R128" s="6" t="str">
        <f>登録者!B124</f>
        <v>KKU117</v>
      </c>
      <c r="S128" t="str">
        <f t="shared" si="6"/>
        <v>KKU117</v>
      </c>
      <c r="T128" s="6" t="str">
        <f>登録者!C124</f>
        <v>山田大夢</v>
      </c>
      <c r="U128" t="str">
        <f t="shared" si="7"/>
        <v>山田大夢</v>
      </c>
      <c r="V128" t="str">
        <f t="shared" si="8"/>
        <v>山田大夢</v>
      </c>
    </row>
    <row r="129" spans="18:22" x14ac:dyDescent="0.15">
      <c r="R129" s="6" t="str">
        <f>登録者!B125</f>
        <v>KSU063</v>
      </c>
      <c r="S129" t="str">
        <f t="shared" si="6"/>
        <v>KSU063</v>
      </c>
      <c r="T129" s="6" t="str">
        <f>登録者!C125</f>
        <v>末冨穂香</v>
      </c>
      <c r="U129" t="str">
        <f t="shared" si="7"/>
        <v>末冨穂香</v>
      </c>
      <c r="V129" t="str">
        <f t="shared" si="8"/>
        <v>末冨穂香</v>
      </c>
    </row>
    <row r="130" spans="18:22" x14ac:dyDescent="0.15">
      <c r="R130" s="6" t="str">
        <f>登録者!B126</f>
        <v>KSU081</v>
      </c>
      <c r="S130" t="str">
        <f t="shared" si="6"/>
        <v>KSU081</v>
      </c>
      <c r="T130" s="6" t="str">
        <f>登録者!C126</f>
        <v>末冨千津子</v>
      </c>
      <c r="U130" t="str">
        <f t="shared" si="7"/>
        <v>末冨千津子</v>
      </c>
      <c r="V130" t="str">
        <f t="shared" si="8"/>
        <v>末冨千津子</v>
      </c>
    </row>
    <row r="131" spans="18:22" x14ac:dyDescent="0.15">
      <c r="R131" s="6" t="str">
        <f>登録者!B127</f>
        <v>KSU087</v>
      </c>
      <c r="S131" t="str">
        <f t="shared" si="6"/>
        <v>KSU087</v>
      </c>
      <c r="T131" s="6" t="str">
        <f>登録者!C127</f>
        <v>末冨靖彦</v>
      </c>
      <c r="U131" t="str">
        <f t="shared" si="7"/>
        <v>末冨靖彦</v>
      </c>
      <c r="V131" t="str">
        <f t="shared" si="8"/>
        <v>末冨靖彦</v>
      </c>
    </row>
    <row r="132" spans="18:22" x14ac:dyDescent="0.15">
      <c r="R132" s="6" t="str">
        <f>登録者!B128</f>
        <v>KTC112</v>
      </c>
      <c r="S132" t="str">
        <f t="shared" si="6"/>
        <v>KTC112</v>
      </c>
      <c r="T132" s="6" t="str">
        <f>登録者!C128</f>
        <v>羽鳥隆太郎</v>
      </c>
      <c r="U132" t="str">
        <f t="shared" si="7"/>
        <v>羽鳥隆太郎</v>
      </c>
      <c r="V132" t="str">
        <f t="shared" si="8"/>
        <v>羽鳥隆太郎</v>
      </c>
    </row>
    <row r="133" spans="18:22" x14ac:dyDescent="0.15">
      <c r="R133" s="6" t="str">
        <f>登録者!B129</f>
        <v>KTC113</v>
      </c>
      <c r="S133" t="str">
        <f t="shared" si="6"/>
        <v>KTC113</v>
      </c>
      <c r="T133" s="6" t="str">
        <f>登録者!C129</f>
        <v>松浦和生</v>
      </c>
      <c r="U133" t="str">
        <f t="shared" si="7"/>
        <v>松浦和生</v>
      </c>
      <c r="V133" t="str">
        <f t="shared" si="8"/>
        <v>松浦和生</v>
      </c>
    </row>
    <row r="134" spans="18:22" x14ac:dyDescent="0.15">
      <c r="R134" s="6" t="str">
        <f>登録者!B130</f>
        <v>KTC114</v>
      </c>
      <c r="S134" t="str">
        <f t="shared" si="6"/>
        <v>KTC114</v>
      </c>
      <c r="T134" s="6" t="str">
        <f>登録者!C130</f>
        <v>西川白</v>
      </c>
      <c r="U134" t="str">
        <f t="shared" si="7"/>
        <v>西川白</v>
      </c>
      <c r="V134" t="str">
        <f t="shared" si="8"/>
        <v>西川白</v>
      </c>
    </row>
    <row r="135" spans="18:22" x14ac:dyDescent="0.15">
      <c r="R135" s="6" t="str">
        <f>登録者!B131</f>
        <v>KTC115</v>
      </c>
      <c r="S135" t="str">
        <f t="shared" si="6"/>
        <v>KTC115</v>
      </c>
      <c r="T135" s="6" t="str">
        <f>登録者!C131</f>
        <v>赤沼龍馬ｹｲﾘﾌﾞ</v>
      </c>
      <c r="U135" t="str">
        <f t="shared" si="7"/>
        <v>赤沼龍馬ｹｲﾘﾌﾞ</v>
      </c>
      <c r="V135" t="str">
        <f t="shared" si="8"/>
        <v>赤沼龍馬ｹｲﾘﾌﾞ</v>
      </c>
    </row>
    <row r="136" spans="18:22" x14ac:dyDescent="0.15">
      <c r="R136" s="6" t="str">
        <f>登録者!B132</f>
        <v>KTC116</v>
      </c>
      <c r="S136" t="str">
        <f t="shared" ref="S136:S199" si="9">ASC(R136)</f>
        <v>KTC116</v>
      </c>
      <c r="T136" s="6" t="str">
        <f>登録者!C132</f>
        <v>山之内那夢</v>
      </c>
      <c r="U136" t="str">
        <f t="shared" si="7"/>
        <v>山之内那夢</v>
      </c>
      <c r="V136" t="str">
        <f t="shared" si="8"/>
        <v>山之内那夢</v>
      </c>
    </row>
    <row r="137" spans="18:22" x14ac:dyDescent="0.15">
      <c r="R137" s="6" t="str">
        <f>登録者!B133</f>
        <v>KTC117</v>
      </c>
      <c r="S137" t="str">
        <f t="shared" si="9"/>
        <v>KTC117</v>
      </c>
      <c r="T137" s="6" t="str">
        <f>登録者!C133</f>
        <v>鬼頭和夢</v>
      </c>
      <c r="U137" t="str">
        <f t="shared" ref="U137:U200" si="10">TRIM(SUBSTITUTE(T137,"　",""))</f>
        <v>鬼頭和夢</v>
      </c>
      <c r="V137" t="str">
        <f t="shared" ref="V137:V200" si="11">TRIM(SUBSTITUTE(U137," ",""))</f>
        <v>鬼頭和夢</v>
      </c>
    </row>
    <row r="138" spans="18:22" x14ac:dyDescent="0.15">
      <c r="R138" s="6" t="str">
        <f>登録者!B134</f>
        <v>KTC118</v>
      </c>
      <c r="S138" t="str">
        <f t="shared" si="9"/>
        <v>KTC118</v>
      </c>
      <c r="T138" s="6" t="str">
        <f>登録者!C134</f>
        <v>鷲尾爽介</v>
      </c>
      <c r="U138" t="str">
        <f t="shared" si="10"/>
        <v>鷲尾爽介</v>
      </c>
      <c r="V138" t="str">
        <f t="shared" si="11"/>
        <v>鷲尾爽介</v>
      </c>
    </row>
    <row r="139" spans="18:22" x14ac:dyDescent="0.15">
      <c r="R139" s="6" t="str">
        <f>登録者!B135</f>
        <v>KTC119</v>
      </c>
      <c r="S139" t="str">
        <f t="shared" si="9"/>
        <v>KTC119</v>
      </c>
      <c r="T139" s="6" t="str">
        <f>登録者!C135</f>
        <v>三浦栞那</v>
      </c>
      <c r="U139" t="str">
        <f t="shared" si="10"/>
        <v>三浦栞那</v>
      </c>
      <c r="V139" t="str">
        <f t="shared" si="11"/>
        <v>三浦栞那</v>
      </c>
    </row>
    <row r="140" spans="18:22" x14ac:dyDescent="0.15">
      <c r="R140" s="6" t="str">
        <f>登録者!B136</f>
        <v>KSU003</v>
      </c>
      <c r="S140" t="str">
        <f t="shared" si="9"/>
        <v>KSU003</v>
      </c>
      <c r="T140" s="6" t="str">
        <f>登録者!C136</f>
        <v>大高奈津子</v>
      </c>
      <c r="U140" t="str">
        <f t="shared" si="10"/>
        <v>大高奈津子</v>
      </c>
      <c r="V140" t="str">
        <f t="shared" si="11"/>
        <v>大高奈津子</v>
      </c>
    </row>
    <row r="141" spans="18:22" x14ac:dyDescent="0.15">
      <c r="R141" s="6" t="str">
        <f>登録者!B137</f>
        <v>KSU011</v>
      </c>
      <c r="S141" t="str">
        <f t="shared" si="9"/>
        <v>KSU011</v>
      </c>
      <c r="T141" s="6" t="str">
        <f>登録者!C137</f>
        <v>前田良子</v>
      </c>
      <c r="U141" t="str">
        <f t="shared" si="10"/>
        <v>前田良子</v>
      </c>
      <c r="V141" t="str">
        <f t="shared" si="11"/>
        <v>前田良子</v>
      </c>
    </row>
    <row r="142" spans="18:22" x14ac:dyDescent="0.15">
      <c r="R142" s="6" t="str">
        <f>登録者!B138</f>
        <v>KSU014</v>
      </c>
      <c r="S142" t="str">
        <f t="shared" si="9"/>
        <v>KSU014</v>
      </c>
      <c r="T142" s="6" t="str">
        <f>登録者!C138</f>
        <v>神山和仁</v>
      </c>
      <c r="U142" t="str">
        <f t="shared" si="10"/>
        <v>神山和仁</v>
      </c>
      <c r="V142" t="str">
        <f t="shared" si="11"/>
        <v>神山和仁</v>
      </c>
    </row>
    <row r="143" spans="18:22" x14ac:dyDescent="0.15">
      <c r="R143" s="6" t="str">
        <f>登録者!B139</f>
        <v>KSU076</v>
      </c>
      <c r="S143" t="str">
        <f t="shared" si="9"/>
        <v>KSU076</v>
      </c>
      <c r="T143" s="6" t="str">
        <f>登録者!C139</f>
        <v>吉田美麗</v>
      </c>
      <c r="U143" t="str">
        <f t="shared" si="10"/>
        <v>吉田美麗</v>
      </c>
      <c r="V143" t="str">
        <f t="shared" si="11"/>
        <v>吉田美麗</v>
      </c>
    </row>
    <row r="144" spans="18:22" x14ac:dyDescent="0.15">
      <c r="R144" s="6" t="str">
        <f>登録者!B140</f>
        <v>KSU082</v>
      </c>
      <c r="S144" t="str">
        <f t="shared" si="9"/>
        <v>KSU082</v>
      </c>
      <c r="T144" s="6" t="str">
        <f>登録者!C140</f>
        <v>蝦名睦美</v>
      </c>
      <c r="U144" t="str">
        <f t="shared" si="10"/>
        <v>蝦名睦美</v>
      </c>
      <c r="V144" t="str">
        <f t="shared" si="11"/>
        <v>蝦名睦美</v>
      </c>
    </row>
    <row r="145" spans="18:22" x14ac:dyDescent="0.15">
      <c r="R145" s="6" t="str">
        <f>登録者!B141</f>
        <v>KSU085</v>
      </c>
      <c r="S145" t="str">
        <f t="shared" si="9"/>
        <v>KSU085</v>
      </c>
      <c r="T145" s="6" t="str">
        <f>登録者!C141</f>
        <v>青山昂生</v>
      </c>
      <c r="U145" t="str">
        <f t="shared" si="10"/>
        <v>青山昂生</v>
      </c>
      <c r="V145" t="str">
        <f t="shared" si="11"/>
        <v>青山昂生</v>
      </c>
    </row>
    <row r="146" spans="18:22" x14ac:dyDescent="0.15">
      <c r="R146" s="6" t="str">
        <f>登録者!B142</f>
        <v>KSU086</v>
      </c>
      <c r="S146" t="str">
        <f t="shared" si="9"/>
        <v>KSU086</v>
      </c>
      <c r="T146" s="6" t="str">
        <f>登録者!C142</f>
        <v>青山雅哉</v>
      </c>
      <c r="U146" t="str">
        <f t="shared" si="10"/>
        <v>青山雅哉</v>
      </c>
      <c r="V146" t="str">
        <f t="shared" si="11"/>
        <v>青山雅哉</v>
      </c>
    </row>
    <row r="147" spans="18:22" x14ac:dyDescent="0.15">
      <c r="R147" s="6" t="str">
        <f>登録者!B143</f>
        <v>KSU093</v>
      </c>
      <c r="S147" t="str">
        <f t="shared" si="9"/>
        <v>KSU093</v>
      </c>
      <c r="T147" s="6" t="str">
        <f>登録者!C143</f>
        <v>阿部慎司</v>
      </c>
      <c r="U147" t="str">
        <f t="shared" si="10"/>
        <v>阿部慎司</v>
      </c>
      <c r="V147" t="str">
        <f t="shared" si="11"/>
        <v>阿部慎司</v>
      </c>
    </row>
    <row r="148" spans="18:22" x14ac:dyDescent="0.15">
      <c r="R148" s="6" t="str">
        <f>登録者!B144</f>
        <v>KSU097</v>
      </c>
      <c r="S148" t="str">
        <f t="shared" si="9"/>
        <v>KSU097</v>
      </c>
      <c r="T148" s="6" t="str">
        <f>登録者!C144</f>
        <v>中出理絵</v>
      </c>
      <c r="U148" t="str">
        <f t="shared" si="10"/>
        <v>中出理絵</v>
      </c>
      <c r="V148" t="str">
        <f t="shared" si="11"/>
        <v>中出理絵</v>
      </c>
    </row>
    <row r="149" spans="18:22" x14ac:dyDescent="0.15">
      <c r="R149" s="6" t="str">
        <f>登録者!B145</f>
        <v>KSU101</v>
      </c>
      <c r="S149" t="str">
        <f t="shared" si="9"/>
        <v>KSU101</v>
      </c>
      <c r="T149" s="6" t="str">
        <f>登録者!C145</f>
        <v>後藤実愛</v>
      </c>
      <c r="U149" t="str">
        <f t="shared" si="10"/>
        <v>後藤実愛</v>
      </c>
      <c r="V149" t="str">
        <f t="shared" si="11"/>
        <v>後藤実愛</v>
      </c>
    </row>
    <row r="150" spans="18:22" x14ac:dyDescent="0.15">
      <c r="R150" s="6" t="str">
        <f>登録者!B146</f>
        <v>KSU102</v>
      </c>
      <c r="S150" t="str">
        <f t="shared" si="9"/>
        <v>KSU102</v>
      </c>
      <c r="T150" s="6" t="str">
        <f>登録者!C146</f>
        <v>中出聖菜</v>
      </c>
      <c r="U150" t="str">
        <f t="shared" si="10"/>
        <v>中出聖菜</v>
      </c>
      <c r="V150" t="str">
        <f t="shared" si="11"/>
        <v>中出聖菜</v>
      </c>
    </row>
    <row r="151" spans="18:22" x14ac:dyDescent="0.15">
      <c r="R151" s="6" t="str">
        <f>登録者!B147</f>
        <v>KSU105</v>
      </c>
      <c r="S151" t="str">
        <f t="shared" si="9"/>
        <v>KSU105</v>
      </c>
      <c r="T151" s="6" t="str">
        <f>登録者!C147</f>
        <v>中野翠藍</v>
      </c>
      <c r="U151" t="str">
        <f t="shared" si="10"/>
        <v>中野翠藍</v>
      </c>
      <c r="V151" t="str">
        <f t="shared" si="11"/>
        <v>中野翠藍</v>
      </c>
    </row>
    <row r="152" spans="18:22" x14ac:dyDescent="0.15">
      <c r="R152" s="6" t="str">
        <f>登録者!B148</f>
        <v>KSU106</v>
      </c>
      <c r="S152" t="str">
        <f t="shared" si="9"/>
        <v>KSU106</v>
      </c>
      <c r="T152" s="6" t="str">
        <f>登録者!C148</f>
        <v>中野悠緋</v>
      </c>
      <c r="U152" t="str">
        <f t="shared" si="10"/>
        <v>中野悠緋</v>
      </c>
      <c r="V152" t="str">
        <f t="shared" si="11"/>
        <v>中野悠緋</v>
      </c>
    </row>
    <row r="153" spans="18:22" x14ac:dyDescent="0.15">
      <c r="R153" s="6" t="str">
        <f>登録者!B149</f>
        <v>KSU109</v>
      </c>
      <c r="S153" t="str">
        <f t="shared" si="9"/>
        <v>KSU109</v>
      </c>
      <c r="T153" s="6" t="str">
        <f>登録者!C149</f>
        <v>福田夏進</v>
      </c>
      <c r="U153" t="str">
        <f t="shared" si="10"/>
        <v>福田夏進</v>
      </c>
      <c r="V153" t="str">
        <f t="shared" si="11"/>
        <v>福田夏進</v>
      </c>
    </row>
    <row r="154" spans="18:22" x14ac:dyDescent="0.15">
      <c r="R154" s="6" t="str">
        <f>登録者!B150</f>
        <v>KSU110</v>
      </c>
      <c r="S154" t="str">
        <f t="shared" si="9"/>
        <v>KSU110</v>
      </c>
      <c r="T154" s="6" t="str">
        <f>登録者!C150</f>
        <v>寺田りえ</v>
      </c>
      <c r="U154" t="str">
        <f t="shared" si="10"/>
        <v>寺田りえ</v>
      </c>
      <c r="V154" t="str">
        <f t="shared" si="11"/>
        <v>寺田りえ</v>
      </c>
    </row>
    <row r="155" spans="18:22" x14ac:dyDescent="0.15">
      <c r="R155" s="6" t="str">
        <f>登録者!B151</f>
        <v>KSU113</v>
      </c>
      <c r="S155" t="str">
        <f t="shared" si="9"/>
        <v>KSU113</v>
      </c>
      <c r="T155" s="6" t="str">
        <f>登録者!C151</f>
        <v>寺田稜平</v>
      </c>
      <c r="U155" t="str">
        <f t="shared" si="10"/>
        <v>寺田稜平</v>
      </c>
      <c r="V155" t="str">
        <f t="shared" si="11"/>
        <v>寺田稜平</v>
      </c>
    </row>
    <row r="156" spans="18:22" x14ac:dyDescent="0.15">
      <c r="R156" s="6" t="str">
        <f>登録者!B152</f>
        <v>KSU114</v>
      </c>
      <c r="S156" t="str">
        <f t="shared" si="9"/>
        <v>KSU114</v>
      </c>
      <c r="T156" s="6" t="str">
        <f>登録者!C152</f>
        <v>髙橋輝大</v>
      </c>
      <c r="U156" t="str">
        <f t="shared" si="10"/>
        <v>髙橋輝大</v>
      </c>
      <c r="V156" t="str">
        <f t="shared" si="11"/>
        <v>髙橋輝大</v>
      </c>
    </row>
    <row r="157" spans="18:22" x14ac:dyDescent="0.15">
      <c r="R157" s="6" t="str">
        <f>登録者!B153</f>
        <v>KSU115</v>
      </c>
      <c r="S157" t="str">
        <f t="shared" si="9"/>
        <v>KSU115</v>
      </c>
      <c r="T157" s="6" t="str">
        <f>登録者!C153</f>
        <v>清水透真</v>
      </c>
      <c r="U157" t="str">
        <f t="shared" si="10"/>
        <v>清水透真</v>
      </c>
      <c r="V157" t="str">
        <f t="shared" si="11"/>
        <v>清水透真</v>
      </c>
    </row>
    <row r="158" spans="18:22" x14ac:dyDescent="0.15">
      <c r="R158" s="6" t="str">
        <f>登録者!B154</f>
        <v>KSU116</v>
      </c>
      <c r="S158" t="str">
        <f t="shared" si="9"/>
        <v>KSU116</v>
      </c>
      <c r="T158" s="6" t="str">
        <f>登録者!C154</f>
        <v>清水春真</v>
      </c>
      <c r="U158" t="str">
        <f t="shared" si="10"/>
        <v>清水春真</v>
      </c>
      <c r="V158" t="str">
        <f t="shared" si="11"/>
        <v>清水春真</v>
      </c>
    </row>
    <row r="159" spans="18:22" x14ac:dyDescent="0.15">
      <c r="R159" s="6" t="str">
        <f>登録者!B155</f>
        <v>KSU118</v>
      </c>
      <c r="S159" t="str">
        <f t="shared" si="9"/>
        <v>KSU118</v>
      </c>
      <c r="T159" s="6" t="str">
        <f>登録者!C155</f>
        <v>斉藤りん</v>
      </c>
      <c r="U159" t="str">
        <f t="shared" si="10"/>
        <v>斉藤りん</v>
      </c>
      <c r="V159" t="str">
        <f t="shared" si="11"/>
        <v>斉藤りん</v>
      </c>
    </row>
    <row r="160" spans="18:22" x14ac:dyDescent="0.15">
      <c r="R160" s="6" t="str">
        <f>登録者!B156</f>
        <v>KSU119</v>
      </c>
      <c r="S160" t="str">
        <f t="shared" si="9"/>
        <v>KSU119</v>
      </c>
      <c r="T160" s="6" t="str">
        <f>登録者!C156</f>
        <v>中﨑櫂地</v>
      </c>
      <c r="U160" t="str">
        <f t="shared" si="10"/>
        <v>中﨑櫂地</v>
      </c>
      <c r="V160" t="str">
        <f t="shared" si="11"/>
        <v>中﨑櫂地</v>
      </c>
    </row>
    <row r="161" spans="18:22" x14ac:dyDescent="0.15">
      <c r="R161" s="6" t="str">
        <f>登録者!B157</f>
        <v>KSU120</v>
      </c>
      <c r="S161" t="str">
        <f t="shared" si="9"/>
        <v>KSU120</v>
      </c>
      <c r="T161" s="6" t="str">
        <f>登録者!C157</f>
        <v>鷲見磨乙</v>
      </c>
      <c r="U161" t="str">
        <f t="shared" si="10"/>
        <v>鷲見磨乙</v>
      </c>
      <c r="V161" t="str">
        <f t="shared" si="11"/>
        <v>鷲見磨乙</v>
      </c>
    </row>
    <row r="162" spans="18:22" x14ac:dyDescent="0.15">
      <c r="R162" s="6" t="str">
        <f>登録者!B158</f>
        <v>KSU121</v>
      </c>
      <c r="S162" t="str">
        <f t="shared" si="9"/>
        <v>KSU121</v>
      </c>
      <c r="T162" s="6" t="str">
        <f>登録者!C158</f>
        <v>宝沢芽結</v>
      </c>
      <c r="U162" t="str">
        <f t="shared" si="10"/>
        <v>宝沢芽結</v>
      </c>
      <c r="V162" t="str">
        <f t="shared" si="11"/>
        <v>宝沢芽結</v>
      </c>
    </row>
    <row r="163" spans="18:22" x14ac:dyDescent="0.15">
      <c r="R163" s="6" t="str">
        <f>登録者!B159</f>
        <v>KSU122</v>
      </c>
      <c r="S163" t="str">
        <f t="shared" si="9"/>
        <v>KSU122</v>
      </c>
      <c r="T163" s="6" t="str">
        <f>登録者!C159</f>
        <v>中﨑菜羽</v>
      </c>
      <c r="U163" t="str">
        <f t="shared" si="10"/>
        <v>中﨑菜羽</v>
      </c>
      <c r="V163" t="str">
        <f t="shared" si="11"/>
        <v>中﨑菜羽</v>
      </c>
    </row>
    <row r="164" spans="18:22" x14ac:dyDescent="0.15">
      <c r="R164" s="6" t="str">
        <f>登録者!B160</f>
        <v>KSU123</v>
      </c>
      <c r="S164" t="str">
        <f t="shared" si="9"/>
        <v>KSU123</v>
      </c>
      <c r="T164" s="6" t="str">
        <f>登録者!C160</f>
        <v>大関麻矢</v>
      </c>
      <c r="U164" t="str">
        <f t="shared" si="10"/>
        <v>大関麻矢</v>
      </c>
      <c r="V164" t="str">
        <f t="shared" si="11"/>
        <v>大関麻矢</v>
      </c>
    </row>
    <row r="165" spans="18:22" x14ac:dyDescent="0.15">
      <c r="R165" s="6" t="str">
        <f>登録者!B161</f>
        <v>KSU124</v>
      </c>
      <c r="S165" t="str">
        <f t="shared" si="9"/>
        <v>KSU124</v>
      </c>
      <c r="T165" s="6" t="str">
        <f>登録者!C161</f>
        <v>宝沢結萌</v>
      </c>
      <c r="U165" t="str">
        <f t="shared" si="10"/>
        <v>宝沢結萌</v>
      </c>
      <c r="V165" t="str">
        <f t="shared" si="11"/>
        <v>宝沢結萌</v>
      </c>
    </row>
    <row r="166" spans="18:22" x14ac:dyDescent="0.15">
      <c r="R166" s="6" t="str">
        <f>登録者!B162</f>
        <v>KSU125</v>
      </c>
      <c r="S166" t="str">
        <f t="shared" si="9"/>
        <v>KSU125</v>
      </c>
      <c r="T166" s="6" t="str">
        <f>登録者!C162</f>
        <v>山田芽依</v>
      </c>
      <c r="U166" t="str">
        <f t="shared" si="10"/>
        <v>山田芽依</v>
      </c>
      <c r="V166" t="str">
        <f t="shared" si="11"/>
        <v>山田芽依</v>
      </c>
    </row>
    <row r="167" spans="18:22" x14ac:dyDescent="0.15">
      <c r="R167" s="6" t="str">
        <f>登録者!B163</f>
        <v>KSU126</v>
      </c>
      <c r="S167" t="str">
        <f t="shared" si="9"/>
        <v>KSU126</v>
      </c>
      <c r="T167" s="6" t="str">
        <f>登録者!C163</f>
        <v>舛岡貫太郎</v>
      </c>
      <c r="U167" t="str">
        <f t="shared" si="10"/>
        <v>舛岡貫太郎</v>
      </c>
      <c r="V167" t="str">
        <f t="shared" si="11"/>
        <v>舛岡貫太郎</v>
      </c>
    </row>
    <row r="168" spans="18:22" x14ac:dyDescent="0.15">
      <c r="R168" s="6" t="str">
        <f>登録者!B164</f>
        <v>KTS001</v>
      </c>
      <c r="S168" t="str">
        <f t="shared" si="9"/>
        <v>KTS001</v>
      </c>
      <c r="T168" s="6" t="str">
        <f>登録者!C164</f>
        <v>黒田渉</v>
      </c>
      <c r="U168" t="str">
        <f t="shared" si="10"/>
        <v>黒田渉</v>
      </c>
      <c r="V168" t="str">
        <f t="shared" si="11"/>
        <v>黒田渉</v>
      </c>
    </row>
    <row r="169" spans="18:22" x14ac:dyDescent="0.15">
      <c r="R169" s="6" t="str">
        <f>登録者!B165</f>
        <v>KTS002</v>
      </c>
      <c r="S169" t="str">
        <f t="shared" si="9"/>
        <v>KTS002</v>
      </c>
      <c r="T169" s="6" t="str">
        <f>登録者!C165</f>
        <v>山本敏昌</v>
      </c>
      <c r="U169" t="str">
        <f t="shared" si="10"/>
        <v>山本敏昌</v>
      </c>
      <c r="V169" t="str">
        <f t="shared" si="11"/>
        <v>山本敏昌</v>
      </c>
    </row>
    <row r="170" spans="18:22" x14ac:dyDescent="0.15">
      <c r="R170" s="6" t="str">
        <f>登録者!B166</f>
        <v>KKU027</v>
      </c>
      <c r="S170" t="str">
        <f t="shared" si="9"/>
        <v>KKU027</v>
      </c>
      <c r="T170" s="6" t="str">
        <f>登録者!C166</f>
        <v>泉陽介</v>
      </c>
      <c r="U170" t="str">
        <f t="shared" si="10"/>
        <v>泉陽介</v>
      </c>
      <c r="V170" t="str">
        <f t="shared" si="11"/>
        <v>泉陽介</v>
      </c>
    </row>
    <row r="171" spans="18:22" x14ac:dyDescent="0.15">
      <c r="R171" s="6" t="str">
        <f>登録者!B167</f>
        <v>KTS005</v>
      </c>
      <c r="S171" t="str">
        <f t="shared" si="9"/>
        <v>KTS005</v>
      </c>
      <c r="T171" s="6" t="str">
        <f>登録者!C167</f>
        <v>巴亜弓</v>
      </c>
      <c r="U171" t="str">
        <f t="shared" si="10"/>
        <v>巴亜弓</v>
      </c>
      <c r="V171" t="str">
        <f t="shared" si="11"/>
        <v>巴亜弓</v>
      </c>
    </row>
    <row r="172" spans="18:22" x14ac:dyDescent="0.15">
      <c r="R172" s="6" t="str">
        <f>登録者!B168</f>
        <v>KTS040</v>
      </c>
      <c r="S172" t="str">
        <f t="shared" si="9"/>
        <v>KTS040</v>
      </c>
      <c r="T172" s="6" t="str">
        <f>登録者!C168</f>
        <v>伊藤悠</v>
      </c>
      <c r="U172" t="str">
        <f t="shared" si="10"/>
        <v>伊藤悠</v>
      </c>
      <c r="V172" t="str">
        <f t="shared" si="11"/>
        <v>伊藤悠</v>
      </c>
    </row>
    <row r="173" spans="18:22" x14ac:dyDescent="0.15">
      <c r="R173" s="6" t="str">
        <f>登録者!B169</f>
        <v>KTS042</v>
      </c>
      <c r="S173" t="str">
        <f t="shared" si="9"/>
        <v>KTS042</v>
      </c>
      <c r="T173" s="6" t="str">
        <f>登録者!C169</f>
        <v>髙橋優羽</v>
      </c>
      <c r="U173" t="str">
        <f t="shared" si="10"/>
        <v>髙橋優羽</v>
      </c>
      <c r="V173" t="str">
        <f t="shared" si="11"/>
        <v>髙橋優羽</v>
      </c>
    </row>
    <row r="174" spans="18:22" x14ac:dyDescent="0.15">
      <c r="R174" s="6" t="str">
        <f>登録者!B170</f>
        <v>KTS043</v>
      </c>
      <c r="S174" t="str">
        <f t="shared" si="9"/>
        <v>KTS043</v>
      </c>
      <c r="T174" s="6" t="str">
        <f>登録者!C170</f>
        <v>矢作瑠惟</v>
      </c>
      <c r="U174" t="str">
        <f t="shared" si="10"/>
        <v>矢作瑠惟</v>
      </c>
      <c r="V174" t="str">
        <f t="shared" si="11"/>
        <v>矢作瑠惟</v>
      </c>
    </row>
    <row r="175" spans="18:22" x14ac:dyDescent="0.15">
      <c r="R175" s="6" t="str">
        <f>登録者!B171</f>
        <v>KTS044</v>
      </c>
      <c r="S175" t="str">
        <f t="shared" si="9"/>
        <v>KTS044</v>
      </c>
      <c r="T175" s="6" t="str">
        <f>登録者!C171</f>
        <v>柏木希音</v>
      </c>
      <c r="U175" t="str">
        <f t="shared" si="10"/>
        <v>柏木希音</v>
      </c>
      <c r="V175" t="str">
        <f t="shared" si="11"/>
        <v>柏木希音</v>
      </c>
    </row>
    <row r="176" spans="18:22" x14ac:dyDescent="0.15">
      <c r="R176" s="6" t="str">
        <f>登録者!B172</f>
        <v>EKS001</v>
      </c>
      <c r="S176" t="str">
        <f t="shared" si="9"/>
        <v>EKS001</v>
      </c>
      <c r="T176" s="6" t="str">
        <f>登録者!C172</f>
        <v>佐藤憲敏</v>
      </c>
      <c r="U176" t="str">
        <f t="shared" si="10"/>
        <v>佐藤憲敏</v>
      </c>
      <c r="V176" t="str">
        <f t="shared" si="11"/>
        <v>佐藤憲敏</v>
      </c>
    </row>
    <row r="177" spans="18:22" x14ac:dyDescent="0.15">
      <c r="R177" s="6" t="str">
        <f>登録者!B173</f>
        <v>EKS005</v>
      </c>
      <c r="S177" t="str">
        <f t="shared" si="9"/>
        <v>EKS005</v>
      </c>
      <c r="T177" s="6" t="str">
        <f>登録者!C173</f>
        <v>熊山幸子</v>
      </c>
      <c r="U177" t="str">
        <f t="shared" si="10"/>
        <v>熊山幸子</v>
      </c>
      <c r="V177" t="str">
        <f t="shared" si="11"/>
        <v>熊山幸子</v>
      </c>
    </row>
    <row r="178" spans="18:22" x14ac:dyDescent="0.15">
      <c r="R178" s="6" t="str">
        <f>登録者!B174</f>
        <v>EKS007</v>
      </c>
      <c r="S178" t="str">
        <f t="shared" si="9"/>
        <v>EKS007</v>
      </c>
      <c r="T178" s="6" t="str">
        <f>登録者!C174</f>
        <v>籾山彩子</v>
      </c>
      <c r="U178" t="str">
        <f t="shared" si="10"/>
        <v>籾山彩子</v>
      </c>
      <c r="V178" t="str">
        <f t="shared" si="11"/>
        <v>籾山彩子</v>
      </c>
    </row>
    <row r="179" spans="18:22" x14ac:dyDescent="0.15">
      <c r="R179" s="6" t="str">
        <f>登録者!B175</f>
        <v>EKS059</v>
      </c>
      <c r="S179" t="str">
        <f t="shared" si="9"/>
        <v>EKS059</v>
      </c>
      <c r="T179" s="6" t="str">
        <f>登録者!C175</f>
        <v>長村剛希</v>
      </c>
      <c r="U179" t="str">
        <f t="shared" si="10"/>
        <v>長村剛希</v>
      </c>
      <c r="V179" t="str">
        <f t="shared" si="11"/>
        <v>長村剛希</v>
      </c>
    </row>
    <row r="180" spans="18:22" x14ac:dyDescent="0.15">
      <c r="R180" s="6" t="str">
        <f>登録者!B176</f>
        <v>EKS060</v>
      </c>
      <c r="S180" t="str">
        <f t="shared" si="9"/>
        <v>EKS060</v>
      </c>
      <c r="T180" s="6" t="str">
        <f>登録者!C176</f>
        <v>佐口凪</v>
      </c>
      <c r="U180" t="str">
        <f t="shared" si="10"/>
        <v>佐口凪</v>
      </c>
      <c r="V180" t="str">
        <f t="shared" si="11"/>
        <v>佐口凪</v>
      </c>
    </row>
    <row r="181" spans="18:22" x14ac:dyDescent="0.15">
      <c r="R181" s="6" t="str">
        <f>登録者!B177</f>
        <v>EKS065</v>
      </c>
      <c r="S181" t="str">
        <f t="shared" si="9"/>
        <v>EKS065</v>
      </c>
      <c r="T181" s="6" t="str">
        <f>登録者!C177</f>
        <v>山本笑新</v>
      </c>
      <c r="U181" t="str">
        <f t="shared" si="10"/>
        <v>山本笑新</v>
      </c>
      <c r="V181" t="str">
        <f t="shared" si="11"/>
        <v>山本笑新</v>
      </c>
    </row>
    <row r="182" spans="18:22" x14ac:dyDescent="0.15">
      <c r="R182" s="6" t="str">
        <f>登録者!B178</f>
        <v>EKS066</v>
      </c>
      <c r="S182" t="str">
        <f t="shared" si="9"/>
        <v>EKS066</v>
      </c>
      <c r="T182" s="6" t="str">
        <f>登録者!C178</f>
        <v>上原大和</v>
      </c>
      <c r="U182" t="str">
        <f t="shared" si="10"/>
        <v>上原大和</v>
      </c>
      <c r="V182" t="str">
        <f t="shared" si="11"/>
        <v>上原大和</v>
      </c>
    </row>
    <row r="183" spans="18:22" x14ac:dyDescent="0.15">
      <c r="R183" s="6" t="str">
        <f>登録者!B179</f>
        <v>EKS067</v>
      </c>
      <c r="S183" t="str">
        <f t="shared" si="9"/>
        <v>EKS067</v>
      </c>
      <c r="T183" s="6" t="str">
        <f>登録者!C179</f>
        <v>東狐奏佑</v>
      </c>
      <c r="U183" t="str">
        <f t="shared" si="10"/>
        <v>東狐奏佑</v>
      </c>
      <c r="V183" t="str">
        <f t="shared" si="11"/>
        <v>東狐奏佑</v>
      </c>
    </row>
    <row r="184" spans="18:22" x14ac:dyDescent="0.15">
      <c r="R184" s="6" t="str">
        <f>登録者!B180</f>
        <v>EKS068</v>
      </c>
      <c r="S184" t="str">
        <f t="shared" si="9"/>
        <v>EKS068</v>
      </c>
      <c r="T184" s="6" t="str">
        <f>登録者!C180</f>
        <v>東狐亮佑</v>
      </c>
      <c r="U184" t="str">
        <f t="shared" si="10"/>
        <v>東狐亮佑</v>
      </c>
      <c r="V184" t="str">
        <f t="shared" si="11"/>
        <v>東狐亮佑</v>
      </c>
    </row>
    <row r="185" spans="18:22" x14ac:dyDescent="0.15">
      <c r="R185" s="6" t="str">
        <f>登録者!B181</f>
        <v>EKS069</v>
      </c>
      <c r="S185" t="str">
        <f t="shared" si="9"/>
        <v>EKS069</v>
      </c>
      <c r="T185" s="6" t="str">
        <f>登録者!C181</f>
        <v>松原瑛麻</v>
      </c>
      <c r="U185" t="str">
        <f t="shared" si="10"/>
        <v>松原瑛麻</v>
      </c>
      <c r="V185" t="str">
        <f t="shared" si="11"/>
        <v>松原瑛麻</v>
      </c>
    </row>
    <row r="186" spans="18:22" x14ac:dyDescent="0.15">
      <c r="R186" s="6" t="str">
        <f>登録者!B182</f>
        <v>EKS070</v>
      </c>
      <c r="S186" t="str">
        <f t="shared" si="9"/>
        <v>EKS070</v>
      </c>
      <c r="T186" s="6" t="str">
        <f>登録者!C182</f>
        <v>上原わかな</v>
      </c>
      <c r="U186" t="str">
        <f t="shared" si="10"/>
        <v>上原わかな</v>
      </c>
      <c r="V186" t="str">
        <f t="shared" si="11"/>
        <v>上原わかな</v>
      </c>
    </row>
    <row r="187" spans="18:22" x14ac:dyDescent="0.15">
      <c r="R187" s="6" t="str">
        <f>登録者!B183</f>
        <v>EKS071</v>
      </c>
      <c r="S187" t="str">
        <f t="shared" si="9"/>
        <v>EKS071</v>
      </c>
      <c r="T187" s="6" t="str">
        <f>登録者!C183</f>
        <v>上原颯将</v>
      </c>
      <c r="U187" t="str">
        <f t="shared" si="10"/>
        <v>上原颯将</v>
      </c>
      <c r="V187" t="str">
        <f t="shared" si="11"/>
        <v>上原颯将</v>
      </c>
    </row>
    <row r="188" spans="18:22" x14ac:dyDescent="0.15">
      <c r="R188" s="6" t="str">
        <f>登録者!B184</f>
        <v>EKS072</v>
      </c>
      <c r="S188" t="str">
        <f t="shared" si="9"/>
        <v>EKS072</v>
      </c>
      <c r="T188" s="6" t="str">
        <f>登録者!C184</f>
        <v>山本玲実</v>
      </c>
      <c r="U188" t="str">
        <f t="shared" si="10"/>
        <v>山本玲実</v>
      </c>
      <c r="V188" t="str">
        <f t="shared" si="11"/>
        <v>山本玲実</v>
      </c>
    </row>
    <row r="189" spans="18:22" x14ac:dyDescent="0.15">
      <c r="R189" s="6" t="str">
        <f>登録者!B185</f>
        <v>ETR001</v>
      </c>
      <c r="S189" t="str">
        <f t="shared" si="9"/>
        <v>ETR001</v>
      </c>
      <c r="T189" s="6" t="str">
        <f>登録者!C185</f>
        <v>秋山樹</v>
      </c>
      <c r="U189" t="str">
        <f t="shared" si="10"/>
        <v>秋山樹</v>
      </c>
      <c r="V189" t="str">
        <f t="shared" si="11"/>
        <v>秋山樹</v>
      </c>
    </row>
    <row r="190" spans="18:22" x14ac:dyDescent="0.15">
      <c r="R190" s="6" t="str">
        <f>登録者!B186</f>
        <v>EAK014</v>
      </c>
      <c r="S190" t="str">
        <f t="shared" si="9"/>
        <v>EAK014</v>
      </c>
      <c r="T190" s="6" t="str">
        <f>登録者!C186</f>
        <v>久保田有枝曳</v>
      </c>
      <c r="U190" t="str">
        <f t="shared" si="10"/>
        <v>久保田有枝曳</v>
      </c>
      <c r="V190" t="str">
        <f t="shared" si="11"/>
        <v>久保田有枝曳</v>
      </c>
    </row>
    <row r="191" spans="18:22" x14ac:dyDescent="0.15">
      <c r="R191" s="6" t="str">
        <f>登録者!B187</f>
        <v>EAK059</v>
      </c>
      <c r="S191" t="str">
        <f t="shared" si="9"/>
        <v>EAK059</v>
      </c>
      <c r="T191" s="6" t="str">
        <f>登録者!C187</f>
        <v>山崎凌大</v>
      </c>
      <c r="U191" t="str">
        <f t="shared" si="10"/>
        <v>山崎凌大</v>
      </c>
      <c r="V191" t="str">
        <f t="shared" si="11"/>
        <v>山崎凌大</v>
      </c>
    </row>
    <row r="192" spans="18:22" x14ac:dyDescent="0.15">
      <c r="R192" s="6" t="str">
        <f>登録者!B188</f>
        <v>EAK062</v>
      </c>
      <c r="S192" t="str">
        <f t="shared" si="9"/>
        <v>EAK062</v>
      </c>
      <c r="T192" s="6" t="str">
        <f>登録者!C188</f>
        <v>権隨洸矢</v>
      </c>
      <c r="U192" t="str">
        <f t="shared" si="10"/>
        <v>権隨洸矢</v>
      </c>
      <c r="V192" t="str">
        <f t="shared" si="11"/>
        <v>権隨洸矢</v>
      </c>
    </row>
    <row r="193" spans="18:22" x14ac:dyDescent="0.15">
      <c r="R193" s="6" t="str">
        <f>登録者!B189</f>
        <v>EAK072</v>
      </c>
      <c r="S193" t="str">
        <f t="shared" si="9"/>
        <v>EAK072</v>
      </c>
      <c r="T193" s="6" t="str">
        <f>登録者!C189</f>
        <v>権隨かりん</v>
      </c>
      <c r="U193" t="str">
        <f t="shared" si="10"/>
        <v>権隨かりん</v>
      </c>
      <c r="V193" t="str">
        <f t="shared" si="11"/>
        <v>権隨かりん</v>
      </c>
    </row>
    <row r="194" spans="18:22" x14ac:dyDescent="0.15">
      <c r="R194" s="6" t="str">
        <f>登録者!B190</f>
        <v>EAK079</v>
      </c>
      <c r="S194" t="str">
        <f t="shared" si="9"/>
        <v>EAK079</v>
      </c>
      <c r="T194" s="6" t="str">
        <f>登録者!C190</f>
        <v>白戸倖冬</v>
      </c>
      <c r="U194" t="str">
        <f t="shared" si="10"/>
        <v>白戸倖冬</v>
      </c>
      <c r="V194" t="str">
        <f t="shared" si="11"/>
        <v>白戸倖冬</v>
      </c>
    </row>
    <row r="195" spans="18:22" x14ac:dyDescent="0.15">
      <c r="R195" s="6" t="str">
        <f>登録者!B191</f>
        <v>EAK080</v>
      </c>
      <c r="S195" t="str">
        <f t="shared" si="9"/>
        <v>EAK080</v>
      </c>
      <c r="T195" s="6" t="str">
        <f>登録者!C191</f>
        <v>白戸風季</v>
      </c>
      <c r="U195" t="str">
        <f t="shared" si="10"/>
        <v>白戸風季</v>
      </c>
      <c r="V195" t="str">
        <f t="shared" si="11"/>
        <v>白戸風季</v>
      </c>
    </row>
    <row r="196" spans="18:22" x14ac:dyDescent="0.15">
      <c r="R196" s="6" t="str">
        <f>登録者!B192</f>
        <v>EAK081</v>
      </c>
      <c r="S196" t="str">
        <f t="shared" si="9"/>
        <v>EAK081</v>
      </c>
      <c r="T196" s="6" t="str">
        <f>登録者!C192</f>
        <v>齋藤りの</v>
      </c>
      <c r="U196" t="str">
        <f t="shared" si="10"/>
        <v>齋藤りの</v>
      </c>
      <c r="V196" t="str">
        <f t="shared" si="11"/>
        <v>齋藤りの</v>
      </c>
    </row>
    <row r="197" spans="18:22" x14ac:dyDescent="0.15">
      <c r="R197" s="6" t="str">
        <f>登録者!B193</f>
        <v>EAK082</v>
      </c>
      <c r="S197" t="str">
        <f t="shared" si="9"/>
        <v>EAK082</v>
      </c>
      <c r="T197" s="6" t="str">
        <f>登録者!C193</f>
        <v>鈴木惇也</v>
      </c>
      <c r="U197" t="str">
        <f t="shared" si="10"/>
        <v>鈴木惇也</v>
      </c>
      <c r="V197" t="str">
        <f t="shared" si="11"/>
        <v>鈴木惇也</v>
      </c>
    </row>
    <row r="198" spans="18:22" x14ac:dyDescent="0.15">
      <c r="R198" s="6" t="str">
        <f>登録者!B194</f>
        <v>EAK084</v>
      </c>
      <c r="S198" t="str">
        <f t="shared" si="9"/>
        <v>EAK084</v>
      </c>
      <c r="T198" s="6" t="str">
        <f>登録者!C194</f>
        <v>青島穂果</v>
      </c>
      <c r="U198" t="str">
        <f t="shared" si="10"/>
        <v>青島穂果</v>
      </c>
      <c r="V198" t="str">
        <f t="shared" si="11"/>
        <v>青島穂果</v>
      </c>
    </row>
    <row r="199" spans="18:22" x14ac:dyDescent="0.15">
      <c r="R199" s="6" t="str">
        <f>登録者!B195</f>
        <v>EAK085</v>
      </c>
      <c r="S199" t="str">
        <f t="shared" si="9"/>
        <v>EAK085</v>
      </c>
      <c r="T199" s="6" t="str">
        <f>登録者!C195</f>
        <v>白戸琥徹</v>
      </c>
      <c r="U199" t="str">
        <f t="shared" si="10"/>
        <v>白戸琥徹</v>
      </c>
      <c r="V199" t="str">
        <f t="shared" si="11"/>
        <v>白戸琥徹</v>
      </c>
    </row>
    <row r="200" spans="18:22" x14ac:dyDescent="0.15">
      <c r="R200" s="6" t="str">
        <f>登録者!B196</f>
        <v>EAK086</v>
      </c>
      <c r="S200" t="str">
        <f t="shared" ref="S200:S263" si="12">ASC(R200)</f>
        <v>EAK086</v>
      </c>
      <c r="T200" s="6" t="str">
        <f>登録者!C196</f>
        <v>山口修平</v>
      </c>
      <c r="U200" t="str">
        <f t="shared" si="10"/>
        <v>山口修平</v>
      </c>
      <c r="V200" t="str">
        <f t="shared" si="11"/>
        <v>山口修平</v>
      </c>
    </row>
    <row r="201" spans="18:22" x14ac:dyDescent="0.15">
      <c r="R201" s="6" t="str">
        <f>登録者!B197</f>
        <v>EAK087</v>
      </c>
      <c r="S201" t="str">
        <f t="shared" si="12"/>
        <v>EAK087</v>
      </c>
      <c r="T201" s="6" t="str">
        <f>登録者!C197</f>
        <v>白川陽奏</v>
      </c>
      <c r="U201" t="str">
        <f t="shared" ref="U201:U264" si="13">TRIM(SUBSTITUTE(T201,"　",""))</f>
        <v>白川陽奏</v>
      </c>
      <c r="V201" t="str">
        <f t="shared" ref="V201:V264" si="14">TRIM(SUBSTITUTE(U201," ",""))</f>
        <v>白川陽奏</v>
      </c>
    </row>
    <row r="202" spans="18:22" x14ac:dyDescent="0.15">
      <c r="R202" s="6" t="str">
        <f>登録者!B198</f>
        <v>EAK090</v>
      </c>
      <c r="S202" t="str">
        <f t="shared" si="12"/>
        <v>EAK090</v>
      </c>
      <c r="T202" s="6" t="str">
        <f>登録者!C198</f>
        <v>葛西音巴</v>
      </c>
      <c r="U202" t="str">
        <f t="shared" si="13"/>
        <v>葛西音巴</v>
      </c>
      <c r="V202" t="str">
        <f t="shared" si="14"/>
        <v>葛西音巴</v>
      </c>
    </row>
    <row r="203" spans="18:22" x14ac:dyDescent="0.15">
      <c r="R203" s="6" t="str">
        <f>登録者!B199</f>
        <v>EAK091</v>
      </c>
      <c r="S203" t="str">
        <f t="shared" si="12"/>
        <v>EAK091</v>
      </c>
      <c r="T203" s="6" t="str">
        <f>登録者!C199</f>
        <v>小野寺優真</v>
      </c>
      <c r="U203" t="str">
        <f t="shared" si="13"/>
        <v>小野寺優真</v>
      </c>
      <c r="V203" t="str">
        <f t="shared" si="14"/>
        <v>小野寺優真</v>
      </c>
    </row>
    <row r="204" spans="18:22" x14ac:dyDescent="0.15">
      <c r="R204" s="6" t="str">
        <f>登録者!B200</f>
        <v>EKA011</v>
      </c>
      <c r="S204" t="str">
        <f t="shared" si="12"/>
        <v>EKA011</v>
      </c>
      <c r="T204" s="6" t="str">
        <f>登録者!C200</f>
        <v>山崎純子</v>
      </c>
      <c r="U204" t="str">
        <f t="shared" si="13"/>
        <v>山崎純子</v>
      </c>
      <c r="V204" t="str">
        <f t="shared" si="14"/>
        <v>山崎純子</v>
      </c>
    </row>
    <row r="205" spans="18:22" x14ac:dyDescent="0.15">
      <c r="R205" s="6" t="str">
        <f>登録者!B201</f>
        <v>EKS008</v>
      </c>
      <c r="S205" t="str">
        <f t="shared" si="12"/>
        <v>EKS008</v>
      </c>
      <c r="T205" s="6" t="str">
        <f>登録者!C201</f>
        <v>髙橋和馬</v>
      </c>
      <c r="U205" t="str">
        <f t="shared" si="13"/>
        <v>髙橋和馬</v>
      </c>
      <c r="V205" t="str">
        <f t="shared" si="14"/>
        <v>髙橋和馬</v>
      </c>
    </row>
    <row r="206" spans="18:22" x14ac:dyDescent="0.15">
      <c r="R206" s="6" t="str">
        <f>登録者!B202</f>
        <v>ENK008</v>
      </c>
      <c r="S206" t="str">
        <f t="shared" si="12"/>
        <v>ENK008</v>
      </c>
      <c r="T206" s="6" t="str">
        <f>登録者!C202</f>
        <v>楳田凌玄</v>
      </c>
      <c r="U206" t="str">
        <f t="shared" si="13"/>
        <v>楳田凌玄</v>
      </c>
      <c r="V206" t="str">
        <f t="shared" si="14"/>
        <v>楳田凌玄</v>
      </c>
    </row>
    <row r="207" spans="18:22" x14ac:dyDescent="0.15">
      <c r="R207" s="6" t="str">
        <f>登録者!B203</f>
        <v>EKS002</v>
      </c>
      <c r="S207" t="str">
        <f t="shared" si="12"/>
        <v>EKS002</v>
      </c>
      <c r="T207" s="6" t="str">
        <f>登録者!C203</f>
        <v>中野義弘</v>
      </c>
      <c r="U207" t="str">
        <f t="shared" si="13"/>
        <v>中野義弘</v>
      </c>
      <c r="V207" t="str">
        <f t="shared" si="14"/>
        <v>中野義弘</v>
      </c>
    </row>
    <row r="208" spans="18:22" x14ac:dyDescent="0.15">
      <c r="R208" s="6" t="str">
        <f>登録者!B204</f>
        <v>ENK023</v>
      </c>
      <c r="S208" t="str">
        <f t="shared" si="12"/>
        <v>ENK023</v>
      </c>
      <c r="T208" s="6" t="str">
        <f>登録者!C204</f>
        <v>渋谷心音</v>
      </c>
      <c r="U208" t="str">
        <f t="shared" si="13"/>
        <v>渋谷心音</v>
      </c>
      <c r="V208" t="str">
        <f t="shared" si="14"/>
        <v>渋谷心音</v>
      </c>
    </row>
    <row r="209" spans="18:22" x14ac:dyDescent="0.15">
      <c r="R209" s="6" t="str">
        <f>登録者!B205</f>
        <v>ENK025</v>
      </c>
      <c r="S209" t="str">
        <f t="shared" si="12"/>
        <v>ENK025</v>
      </c>
      <c r="T209" s="6" t="str">
        <f>登録者!C205</f>
        <v>岩井結士</v>
      </c>
      <c r="U209" t="str">
        <f t="shared" si="13"/>
        <v>岩井結士</v>
      </c>
      <c r="V209" t="str">
        <f t="shared" si="14"/>
        <v>岩井結士</v>
      </c>
    </row>
    <row r="210" spans="18:22" x14ac:dyDescent="0.15">
      <c r="R210" s="6" t="str">
        <f>登録者!B206</f>
        <v>ENK026</v>
      </c>
      <c r="S210" t="str">
        <f t="shared" si="12"/>
        <v>ENK026</v>
      </c>
      <c r="T210" s="6" t="str">
        <f>登録者!C206</f>
        <v>岩井誠士</v>
      </c>
      <c r="U210" t="str">
        <f t="shared" si="13"/>
        <v>岩井誠士</v>
      </c>
      <c r="V210" t="str">
        <f t="shared" si="14"/>
        <v>岩井誠士</v>
      </c>
    </row>
    <row r="211" spans="18:22" x14ac:dyDescent="0.15">
      <c r="R211" s="6" t="str">
        <f>登録者!B207</f>
        <v>ENK022</v>
      </c>
      <c r="S211" t="str">
        <f t="shared" si="12"/>
        <v>ENK022</v>
      </c>
      <c r="T211" s="6" t="str">
        <f>登録者!C207</f>
        <v>竹内うみ</v>
      </c>
      <c r="U211" t="str">
        <f t="shared" si="13"/>
        <v>竹内うみ</v>
      </c>
      <c r="V211" t="str">
        <f t="shared" si="14"/>
        <v>竹内うみ</v>
      </c>
    </row>
    <row r="212" spans="18:22" x14ac:dyDescent="0.15">
      <c r="R212" s="6" t="str">
        <f>登録者!B208</f>
        <v>ENK027</v>
      </c>
      <c r="S212" t="str">
        <f t="shared" si="12"/>
        <v>ENK027</v>
      </c>
      <c r="T212" s="6" t="str">
        <f>登録者!C208</f>
        <v>竹内楓</v>
      </c>
      <c r="U212" t="str">
        <f t="shared" si="13"/>
        <v>竹内楓</v>
      </c>
      <c r="V212" t="str">
        <f t="shared" si="14"/>
        <v>竹内楓</v>
      </c>
    </row>
    <row r="213" spans="18:22" x14ac:dyDescent="0.15">
      <c r="R213" s="6" t="str">
        <f>登録者!B209</f>
        <v>EKC001</v>
      </c>
      <c r="S213" t="str">
        <f t="shared" si="12"/>
        <v>EKC001</v>
      </c>
      <c r="T213" s="6" t="str">
        <f>登録者!C209</f>
        <v>小山綾太</v>
      </c>
      <c r="U213" t="str">
        <f t="shared" si="13"/>
        <v>小山綾太</v>
      </c>
      <c r="V213" t="str">
        <f t="shared" si="14"/>
        <v>小山綾太</v>
      </c>
    </row>
    <row r="214" spans="18:22" x14ac:dyDescent="0.15">
      <c r="R214" s="6" t="str">
        <f>登録者!B210</f>
        <v>EAK053</v>
      </c>
      <c r="S214" t="str">
        <f t="shared" si="12"/>
        <v>EAK053</v>
      </c>
      <c r="T214" s="6" t="str">
        <f>登録者!C210</f>
        <v>武藤裕也</v>
      </c>
      <c r="U214" t="str">
        <f t="shared" si="13"/>
        <v>武藤裕也</v>
      </c>
      <c r="V214" t="str">
        <f t="shared" si="14"/>
        <v>武藤裕也</v>
      </c>
    </row>
    <row r="215" spans="18:22" x14ac:dyDescent="0.15">
      <c r="R215" s="6" t="str">
        <f>登録者!B211</f>
        <v>EKC002</v>
      </c>
      <c r="S215" t="str">
        <f t="shared" si="12"/>
        <v>EKC002</v>
      </c>
      <c r="T215" s="6" t="str">
        <f>登録者!C211</f>
        <v>中西柚良</v>
      </c>
      <c r="U215" t="str">
        <f t="shared" si="13"/>
        <v>中西柚良</v>
      </c>
      <c r="V215" t="str">
        <f t="shared" si="14"/>
        <v>中西柚良</v>
      </c>
    </row>
    <row r="216" spans="18:22" x14ac:dyDescent="0.15">
      <c r="R216" s="6" t="str">
        <f>登録者!B212</f>
        <v>EKC003</v>
      </c>
      <c r="S216" t="str">
        <f t="shared" si="12"/>
        <v>EKC003</v>
      </c>
      <c r="T216" s="6" t="str">
        <f>登録者!C212</f>
        <v>長山莉柚</v>
      </c>
      <c r="U216" t="str">
        <f t="shared" si="13"/>
        <v>長山莉柚</v>
      </c>
      <c r="V216" t="str">
        <f t="shared" si="14"/>
        <v>長山莉柚</v>
      </c>
    </row>
    <row r="217" spans="18:22" x14ac:dyDescent="0.15">
      <c r="R217" s="6" t="str">
        <f>登録者!B213</f>
        <v>EKC004</v>
      </c>
      <c r="S217" t="str">
        <f t="shared" si="12"/>
        <v>EKC004</v>
      </c>
      <c r="T217" s="6" t="str">
        <f>登録者!C213</f>
        <v>藤巻もも</v>
      </c>
      <c r="U217" t="str">
        <f t="shared" si="13"/>
        <v>藤巻もも</v>
      </c>
      <c r="V217" t="str">
        <f t="shared" si="14"/>
        <v>藤巻もも</v>
      </c>
    </row>
    <row r="218" spans="18:22" x14ac:dyDescent="0.15">
      <c r="R218" s="6" t="str">
        <f>登録者!B214</f>
        <v>EKC005</v>
      </c>
      <c r="S218" t="str">
        <f t="shared" si="12"/>
        <v>EKC005</v>
      </c>
      <c r="T218" s="6" t="str">
        <f>登録者!C214</f>
        <v>本間奏詩</v>
      </c>
      <c r="U218" t="str">
        <f t="shared" si="13"/>
        <v>本間奏詩</v>
      </c>
      <c r="V218" t="str">
        <f t="shared" si="14"/>
        <v>本間奏詩</v>
      </c>
    </row>
    <row r="219" spans="18:22" x14ac:dyDescent="0.15">
      <c r="R219" s="6" t="str">
        <f>登録者!B215</f>
        <v>EKC006</v>
      </c>
      <c r="S219" t="str">
        <f t="shared" si="12"/>
        <v>EKC006</v>
      </c>
      <c r="T219" s="6" t="str">
        <f>登録者!C215</f>
        <v>本間莉乃</v>
      </c>
      <c r="U219" t="str">
        <f t="shared" si="13"/>
        <v>本間莉乃</v>
      </c>
      <c r="V219" t="str">
        <f t="shared" si="14"/>
        <v>本間莉乃</v>
      </c>
    </row>
    <row r="220" spans="18:22" x14ac:dyDescent="0.15">
      <c r="R220" s="6" t="str">
        <f>登録者!B216</f>
        <v>EKC007</v>
      </c>
      <c r="S220" t="str">
        <f t="shared" si="12"/>
        <v>EKC007</v>
      </c>
      <c r="T220" s="6" t="str">
        <f>登録者!C216</f>
        <v>安喰結愛</v>
      </c>
      <c r="U220" t="str">
        <f t="shared" si="13"/>
        <v>安喰結愛</v>
      </c>
      <c r="V220" t="str">
        <f t="shared" si="14"/>
        <v>安喰結愛</v>
      </c>
    </row>
    <row r="221" spans="18:22" x14ac:dyDescent="0.15">
      <c r="R221" s="6" t="str">
        <f>登録者!B217</f>
        <v>EKC008</v>
      </c>
      <c r="S221" t="str">
        <f t="shared" si="12"/>
        <v>EKC008</v>
      </c>
      <c r="T221" s="6" t="str">
        <f>登録者!C217</f>
        <v>佐藤友芽</v>
      </c>
      <c r="U221" t="str">
        <f t="shared" si="13"/>
        <v>佐藤友芽</v>
      </c>
      <c r="V221" t="str">
        <f t="shared" si="14"/>
        <v>佐藤友芽</v>
      </c>
    </row>
    <row r="222" spans="18:22" x14ac:dyDescent="0.15">
      <c r="R222" s="6" t="str">
        <f>登録者!B218</f>
        <v>EKC009</v>
      </c>
      <c r="S222" t="str">
        <f t="shared" si="12"/>
        <v>EKC009</v>
      </c>
      <c r="T222" s="6" t="str">
        <f>登録者!C218</f>
        <v>藤巻ひなた</v>
      </c>
      <c r="U222" t="str">
        <f t="shared" si="13"/>
        <v>藤巻ひなた</v>
      </c>
      <c r="V222" t="str">
        <f t="shared" si="14"/>
        <v>藤巻ひなた</v>
      </c>
    </row>
    <row r="223" spans="18:22" x14ac:dyDescent="0.15">
      <c r="R223" s="6" t="str">
        <f>登録者!B219</f>
        <v>EKA019</v>
      </c>
      <c r="S223" t="str">
        <f t="shared" si="12"/>
        <v>EKA019</v>
      </c>
      <c r="T223" s="6" t="str">
        <f>登録者!C219</f>
        <v>佐々木大剛</v>
      </c>
      <c r="U223" t="str">
        <f t="shared" si="13"/>
        <v>佐々木大剛</v>
      </c>
      <c r="V223" t="str">
        <f t="shared" si="14"/>
        <v>佐々木大剛</v>
      </c>
    </row>
    <row r="224" spans="18:22" x14ac:dyDescent="0.15">
      <c r="R224" s="6" t="str">
        <f>登録者!B220</f>
        <v>EKA021</v>
      </c>
      <c r="S224" t="str">
        <f t="shared" si="12"/>
        <v>EKA021</v>
      </c>
      <c r="T224" s="6" t="str">
        <f>登録者!C220</f>
        <v>山口光信</v>
      </c>
      <c r="U224" t="str">
        <f t="shared" si="13"/>
        <v>山口光信</v>
      </c>
      <c r="V224" t="str">
        <f t="shared" si="14"/>
        <v>山口光信</v>
      </c>
    </row>
    <row r="225" spans="18:22" x14ac:dyDescent="0.15">
      <c r="R225" s="6" t="str">
        <f>登録者!B221</f>
        <v>EKA021</v>
      </c>
      <c r="S225" t="str">
        <f t="shared" si="12"/>
        <v>EKA021</v>
      </c>
      <c r="T225" s="6" t="str">
        <f>登録者!C221</f>
        <v>東狐茉有</v>
      </c>
      <c r="U225" t="str">
        <f t="shared" si="13"/>
        <v>東狐茉有</v>
      </c>
      <c r="V225" t="str">
        <f t="shared" si="14"/>
        <v>東狐茉有</v>
      </c>
    </row>
    <row r="226" spans="18:22" x14ac:dyDescent="0.15">
      <c r="R226" s="6" t="str">
        <f>登録者!B222</f>
        <v>EKA022</v>
      </c>
      <c r="S226" t="str">
        <f t="shared" si="12"/>
        <v>EKA022</v>
      </c>
      <c r="T226" s="6" t="str">
        <f>登録者!C222</f>
        <v>三島利紀</v>
      </c>
      <c r="U226" t="str">
        <f t="shared" si="13"/>
        <v>三島利紀</v>
      </c>
      <c r="V226" t="str">
        <f t="shared" si="14"/>
        <v>三島利紀</v>
      </c>
    </row>
    <row r="227" spans="18:22" x14ac:dyDescent="0.15">
      <c r="R227" s="6" t="str">
        <f>登録者!B223</f>
        <v>EKA022</v>
      </c>
      <c r="S227" t="str">
        <f t="shared" si="12"/>
        <v>EKA022</v>
      </c>
      <c r="T227" s="6" t="str">
        <f>登録者!C223</f>
        <v>上原のぞみ</v>
      </c>
      <c r="U227" t="str">
        <f t="shared" si="13"/>
        <v>上原のぞみ</v>
      </c>
      <c r="V227" t="str">
        <f t="shared" si="14"/>
        <v>上原のぞみ</v>
      </c>
    </row>
    <row r="228" spans="18:22" x14ac:dyDescent="0.15">
      <c r="R228" s="6" t="str">
        <f>登録者!B224</f>
        <v>EAK016</v>
      </c>
      <c r="S228" t="str">
        <f t="shared" si="12"/>
        <v>EAK016</v>
      </c>
      <c r="T228" s="6" t="str">
        <f>登録者!C224</f>
        <v>幸坂諭諮</v>
      </c>
      <c r="U228" t="str">
        <f t="shared" si="13"/>
        <v>幸坂諭諮</v>
      </c>
      <c r="V228" t="str">
        <f t="shared" si="14"/>
        <v>幸坂諭諮</v>
      </c>
    </row>
    <row r="229" spans="18:22" x14ac:dyDescent="0.15">
      <c r="R229" s="6" t="str">
        <f>登録者!B225</f>
        <v>EAK050</v>
      </c>
      <c r="S229" t="str">
        <f t="shared" si="12"/>
        <v>EAK050</v>
      </c>
      <c r="T229" s="6" t="str">
        <f>登録者!C225</f>
        <v>平木孝直</v>
      </c>
      <c r="U229" t="str">
        <f t="shared" si="13"/>
        <v>平木孝直</v>
      </c>
      <c r="V229" t="str">
        <f t="shared" si="14"/>
        <v>平木孝直</v>
      </c>
    </row>
    <row r="230" spans="18:22" x14ac:dyDescent="0.15">
      <c r="R230" s="6" t="str">
        <f>登録者!B226</f>
        <v>EAK063</v>
      </c>
      <c r="S230" t="str">
        <f t="shared" si="12"/>
        <v>EAK063</v>
      </c>
      <c r="T230" s="6" t="str">
        <f>登録者!C226</f>
        <v>館岡将平</v>
      </c>
      <c r="U230" t="str">
        <f t="shared" si="13"/>
        <v>館岡将平</v>
      </c>
      <c r="V230" t="str">
        <f t="shared" si="14"/>
        <v>館岡将平</v>
      </c>
    </row>
    <row r="231" spans="18:22" x14ac:dyDescent="0.15">
      <c r="R231" s="6" t="str">
        <f>登録者!B227</f>
        <v>EKS003</v>
      </c>
      <c r="S231" t="str">
        <f t="shared" si="12"/>
        <v>EKS003</v>
      </c>
      <c r="T231" s="6" t="str">
        <f>登録者!C227</f>
        <v>川村茂美</v>
      </c>
      <c r="U231" t="str">
        <f t="shared" si="13"/>
        <v>川村茂美</v>
      </c>
      <c r="V231" t="str">
        <f t="shared" si="14"/>
        <v>川村茂美</v>
      </c>
    </row>
    <row r="232" spans="18:22" x14ac:dyDescent="0.15">
      <c r="R232" s="6" t="str">
        <f>登録者!B228</f>
        <v>EKS004</v>
      </c>
      <c r="S232" t="str">
        <f t="shared" si="12"/>
        <v>EKS004</v>
      </c>
      <c r="T232" s="6" t="str">
        <f>登録者!C228</f>
        <v>川村恵子</v>
      </c>
      <c r="U232" t="str">
        <f t="shared" si="13"/>
        <v>川村恵子</v>
      </c>
      <c r="V232" t="str">
        <f t="shared" si="14"/>
        <v>川村恵子</v>
      </c>
    </row>
    <row r="233" spans="18:22" x14ac:dyDescent="0.15">
      <c r="R233" s="6" t="str">
        <f>登録者!B229</f>
        <v>EKS006</v>
      </c>
      <c r="S233" t="str">
        <f t="shared" si="12"/>
        <v>EKS006</v>
      </c>
      <c r="T233" s="6" t="str">
        <f>登録者!C229</f>
        <v>阿部紹子</v>
      </c>
      <c r="U233" t="str">
        <f t="shared" si="13"/>
        <v>阿部紹子</v>
      </c>
      <c r="V233" t="str">
        <f t="shared" si="14"/>
        <v>阿部紹子</v>
      </c>
    </row>
    <row r="234" spans="18:22" x14ac:dyDescent="0.15">
      <c r="R234" s="6" t="str">
        <f>登録者!B230</f>
        <v>ETC003</v>
      </c>
      <c r="S234" t="str">
        <f t="shared" si="12"/>
        <v>ETC003</v>
      </c>
      <c r="T234" s="6" t="str">
        <f>登録者!C230</f>
        <v>上村恵梨奈</v>
      </c>
      <c r="U234" t="str">
        <f t="shared" si="13"/>
        <v>上村恵梨奈</v>
      </c>
      <c r="V234" t="str">
        <f t="shared" si="14"/>
        <v>上村恵梨奈</v>
      </c>
    </row>
    <row r="235" spans="18:22" x14ac:dyDescent="0.15">
      <c r="R235" s="6" t="str">
        <f>登録者!B231</f>
        <v>ETC017</v>
      </c>
      <c r="S235" t="str">
        <f t="shared" si="12"/>
        <v>ETC017</v>
      </c>
      <c r="T235" s="6" t="str">
        <f>登録者!C231</f>
        <v>土井理央</v>
      </c>
      <c r="U235" t="str">
        <f t="shared" si="13"/>
        <v>土井理央</v>
      </c>
      <c r="V235" t="str">
        <f t="shared" si="14"/>
        <v>土井理央</v>
      </c>
    </row>
    <row r="236" spans="18:22" x14ac:dyDescent="0.15">
      <c r="R236" s="6" t="str">
        <f>登録者!B232</f>
        <v>ETC021</v>
      </c>
      <c r="S236" t="str">
        <f t="shared" si="12"/>
        <v>ETC021</v>
      </c>
      <c r="T236" s="6" t="str">
        <f>登録者!C232</f>
        <v>道下悠輝</v>
      </c>
      <c r="U236" t="str">
        <f t="shared" si="13"/>
        <v>道下悠輝</v>
      </c>
      <c r="V236" t="str">
        <f t="shared" si="14"/>
        <v>道下悠輝</v>
      </c>
    </row>
    <row r="237" spans="18:22" x14ac:dyDescent="0.15">
      <c r="R237" s="6" t="str">
        <f>登録者!B233</f>
        <v>ETC023</v>
      </c>
      <c r="S237" t="str">
        <f t="shared" si="12"/>
        <v>ETC023</v>
      </c>
      <c r="T237" s="6" t="str">
        <f>登録者!C233</f>
        <v>伊東陽彩</v>
      </c>
      <c r="U237" t="str">
        <f t="shared" si="13"/>
        <v>伊東陽彩</v>
      </c>
      <c r="V237" t="str">
        <f t="shared" si="14"/>
        <v>伊東陽彩</v>
      </c>
    </row>
    <row r="238" spans="18:22" x14ac:dyDescent="0.15">
      <c r="R238" s="6" t="str">
        <f>登録者!B234</f>
        <v>ETC024</v>
      </c>
      <c r="S238" t="str">
        <f t="shared" si="12"/>
        <v>ETC024</v>
      </c>
      <c r="T238" s="6" t="str">
        <f>登録者!C234</f>
        <v>髙田柊花</v>
      </c>
      <c r="U238" t="str">
        <f t="shared" si="13"/>
        <v>髙田柊花</v>
      </c>
      <c r="V238" t="str">
        <f t="shared" si="14"/>
        <v>髙田柊花</v>
      </c>
    </row>
    <row r="239" spans="18:22" x14ac:dyDescent="0.15">
      <c r="R239" s="6" t="str">
        <f>登録者!B235</f>
        <v>ETC025</v>
      </c>
      <c r="S239" t="str">
        <f t="shared" si="12"/>
        <v>ETC025</v>
      </c>
      <c r="T239" s="6" t="str">
        <f>登録者!C235</f>
        <v>望月湊斗</v>
      </c>
      <c r="U239" t="str">
        <f t="shared" si="13"/>
        <v>望月湊斗</v>
      </c>
      <c r="V239" t="str">
        <f t="shared" si="14"/>
        <v>望月湊斗</v>
      </c>
    </row>
    <row r="240" spans="18:22" x14ac:dyDescent="0.15">
      <c r="R240" s="6" t="str">
        <f>登録者!B236</f>
        <v>ETA001</v>
      </c>
      <c r="S240" t="str">
        <f t="shared" si="12"/>
        <v>ETA001</v>
      </c>
      <c r="T240" s="6" t="str">
        <f>登録者!C236</f>
        <v>稗田道也</v>
      </c>
      <c r="U240" t="str">
        <f t="shared" si="13"/>
        <v>稗田道也</v>
      </c>
      <c r="V240" t="str">
        <f t="shared" si="14"/>
        <v>稗田道也</v>
      </c>
    </row>
    <row r="241" spans="18:22" x14ac:dyDescent="0.15">
      <c r="R241" s="6" t="str">
        <f>登録者!B237</f>
        <v>EAK017</v>
      </c>
      <c r="S241" t="str">
        <f t="shared" si="12"/>
        <v>EAK017</v>
      </c>
      <c r="T241" s="6" t="str">
        <f>登録者!C237</f>
        <v>佐藤健二</v>
      </c>
      <c r="U241" t="str">
        <f t="shared" si="13"/>
        <v>佐藤健二</v>
      </c>
      <c r="V241" t="str">
        <f t="shared" si="14"/>
        <v>佐藤健二</v>
      </c>
    </row>
    <row r="242" spans="18:22" x14ac:dyDescent="0.15">
      <c r="R242" s="6" t="str">
        <f>登録者!B238</f>
        <v>ECF010</v>
      </c>
      <c r="S242" t="str">
        <f t="shared" si="12"/>
        <v>ECF010</v>
      </c>
      <c r="T242" s="6" t="str">
        <f>登録者!C238</f>
        <v>千葉更紗</v>
      </c>
      <c r="U242" t="str">
        <f t="shared" si="13"/>
        <v>千葉更紗</v>
      </c>
      <c r="V242" t="str">
        <f t="shared" si="14"/>
        <v>千葉更紗</v>
      </c>
    </row>
    <row r="243" spans="18:22" x14ac:dyDescent="0.15">
      <c r="R243" s="6" t="str">
        <f>登録者!B239</f>
        <v>ECF026</v>
      </c>
      <c r="S243" t="str">
        <f t="shared" si="12"/>
        <v>ECF026</v>
      </c>
      <c r="T243" s="6" t="str">
        <f>登録者!C239</f>
        <v>米田聖梨</v>
      </c>
      <c r="U243" t="str">
        <f t="shared" si="13"/>
        <v>米田聖梨</v>
      </c>
      <c r="V243" t="str">
        <f t="shared" si="14"/>
        <v>米田聖梨</v>
      </c>
    </row>
    <row r="244" spans="18:22" x14ac:dyDescent="0.15">
      <c r="R244" s="6" t="str">
        <f>登録者!B240</f>
        <v>ECF027</v>
      </c>
      <c r="S244" t="str">
        <f t="shared" si="12"/>
        <v>ECF027</v>
      </c>
      <c r="T244" s="6" t="str">
        <f>登録者!C240</f>
        <v>造田祐那</v>
      </c>
      <c r="U244" t="str">
        <f t="shared" si="13"/>
        <v>造田祐那</v>
      </c>
      <c r="V244" t="str">
        <f t="shared" si="14"/>
        <v>造田祐那</v>
      </c>
    </row>
    <row r="245" spans="18:22" x14ac:dyDescent="0.15">
      <c r="R245" s="6" t="str">
        <f>登録者!B241</f>
        <v>ECF028</v>
      </c>
      <c r="S245" t="str">
        <f t="shared" si="12"/>
        <v>ECF028</v>
      </c>
      <c r="T245" s="6" t="str">
        <f>登録者!C241</f>
        <v>佐々木希美</v>
      </c>
      <c r="U245" t="str">
        <f t="shared" si="13"/>
        <v>佐々木希美</v>
      </c>
      <c r="V245" t="str">
        <f t="shared" si="14"/>
        <v>佐々木希美</v>
      </c>
    </row>
    <row r="246" spans="18:22" x14ac:dyDescent="0.15">
      <c r="R246" s="6" t="str">
        <f>登録者!B242</f>
        <v>ECF030</v>
      </c>
      <c r="S246" t="str">
        <f t="shared" si="12"/>
        <v>ECF030</v>
      </c>
      <c r="T246" s="6" t="str">
        <f>登録者!C242</f>
        <v>中林真由香</v>
      </c>
      <c r="U246" t="str">
        <f t="shared" si="13"/>
        <v>中林真由香</v>
      </c>
      <c r="V246" t="str">
        <f t="shared" si="14"/>
        <v>中林真由香</v>
      </c>
    </row>
    <row r="247" spans="18:22" x14ac:dyDescent="0.15">
      <c r="R247" s="6" t="str">
        <f>登録者!B243</f>
        <v>ECF034</v>
      </c>
      <c r="S247" t="str">
        <f t="shared" si="12"/>
        <v>ECF034</v>
      </c>
      <c r="T247" s="6" t="str">
        <f>登録者!C243</f>
        <v>仙石葵</v>
      </c>
      <c r="U247" t="str">
        <f t="shared" si="13"/>
        <v>仙石葵</v>
      </c>
      <c r="V247" t="str">
        <f t="shared" si="14"/>
        <v>仙石葵</v>
      </c>
    </row>
    <row r="248" spans="18:22" x14ac:dyDescent="0.15">
      <c r="R248" s="6" t="str">
        <f>登録者!B244</f>
        <v>ECF035</v>
      </c>
      <c r="S248" t="str">
        <f t="shared" si="12"/>
        <v>ECF035</v>
      </c>
      <c r="T248" s="6" t="str">
        <f>登録者!C244</f>
        <v>佐藤綾咲</v>
      </c>
      <c r="U248" t="str">
        <f t="shared" si="13"/>
        <v>佐藤綾咲</v>
      </c>
      <c r="V248" t="str">
        <f t="shared" si="14"/>
        <v>佐藤綾咲</v>
      </c>
    </row>
    <row r="249" spans="18:22" x14ac:dyDescent="0.15">
      <c r="R249" s="6" t="str">
        <f>登録者!B245</f>
        <v>ECF036</v>
      </c>
      <c r="S249" t="str">
        <f t="shared" si="12"/>
        <v>ECF036</v>
      </c>
      <c r="T249" s="6" t="str">
        <f>登録者!C245</f>
        <v>菊地奏太</v>
      </c>
      <c r="U249" t="str">
        <f t="shared" si="13"/>
        <v>菊地奏太</v>
      </c>
      <c r="V249" t="str">
        <f t="shared" si="14"/>
        <v>菊地奏太</v>
      </c>
    </row>
    <row r="250" spans="18:22" x14ac:dyDescent="0.15">
      <c r="R250" s="6" t="str">
        <f>登録者!B246</f>
        <v>ECF037</v>
      </c>
      <c r="S250" t="str">
        <f t="shared" si="12"/>
        <v>ECF037</v>
      </c>
      <c r="T250" s="6" t="str">
        <f>登録者!C246</f>
        <v>小葉松咲翔</v>
      </c>
      <c r="U250" t="str">
        <f t="shared" si="13"/>
        <v>小葉松咲翔</v>
      </c>
      <c r="V250" t="str">
        <f t="shared" si="14"/>
        <v>小葉松咲翔</v>
      </c>
    </row>
    <row r="251" spans="18:22" x14ac:dyDescent="0.15">
      <c r="R251" s="6" t="str">
        <f>登録者!B247</f>
        <v>ECF038</v>
      </c>
      <c r="S251" t="str">
        <f t="shared" si="12"/>
        <v>ECF038</v>
      </c>
      <c r="T251" s="6" t="str">
        <f>登録者!C247</f>
        <v>吉田陽真</v>
      </c>
      <c r="U251" t="str">
        <f t="shared" si="13"/>
        <v>吉田陽真</v>
      </c>
      <c r="V251" t="str">
        <f t="shared" si="14"/>
        <v>吉田陽真</v>
      </c>
    </row>
    <row r="252" spans="18:22" x14ac:dyDescent="0.15">
      <c r="R252" s="6" t="str">
        <f>登録者!B248</f>
        <v>ECF039</v>
      </c>
      <c r="S252" t="str">
        <f t="shared" si="12"/>
        <v>ECF039</v>
      </c>
      <c r="T252" s="6" t="str">
        <f>登録者!C248</f>
        <v>吉田柚葵</v>
      </c>
      <c r="U252" t="str">
        <f t="shared" si="13"/>
        <v>吉田柚葵</v>
      </c>
      <c r="V252" t="str">
        <f t="shared" si="14"/>
        <v>吉田柚葵</v>
      </c>
    </row>
    <row r="253" spans="18:22" x14ac:dyDescent="0.15">
      <c r="R253" s="6" t="str">
        <f>登録者!B249</f>
        <v>ECF040</v>
      </c>
      <c r="S253" t="str">
        <f t="shared" si="12"/>
        <v>ECF040</v>
      </c>
      <c r="T253" s="6" t="str">
        <f>登録者!C249</f>
        <v>渡辺茜</v>
      </c>
      <c r="U253" t="str">
        <f t="shared" si="13"/>
        <v>渡辺茜</v>
      </c>
      <c r="V253" t="str">
        <f t="shared" si="14"/>
        <v>渡辺茜</v>
      </c>
    </row>
    <row r="254" spans="18:22" x14ac:dyDescent="0.15">
      <c r="R254" s="6" t="str">
        <f>登録者!B250</f>
        <v>ECF041</v>
      </c>
      <c r="S254" t="str">
        <f t="shared" si="12"/>
        <v>ECF041</v>
      </c>
      <c r="T254" s="6" t="str">
        <f>登録者!C250</f>
        <v>石山志穂</v>
      </c>
      <c r="U254" t="str">
        <f t="shared" si="13"/>
        <v>石山志穂</v>
      </c>
      <c r="V254" t="str">
        <f t="shared" si="14"/>
        <v>石山志穂</v>
      </c>
    </row>
    <row r="255" spans="18:22" x14ac:dyDescent="0.15">
      <c r="R255" s="6" t="str">
        <f>登録者!B251</f>
        <v>KSU056</v>
      </c>
      <c r="S255" t="str">
        <f t="shared" si="12"/>
        <v>KSU056</v>
      </c>
      <c r="T255" s="6" t="str">
        <f>登録者!C251</f>
        <v>小林哲也</v>
      </c>
      <c r="U255" t="str">
        <f t="shared" si="13"/>
        <v>小林哲也</v>
      </c>
      <c r="V255" t="str">
        <f t="shared" si="14"/>
        <v>小林哲也</v>
      </c>
    </row>
    <row r="256" spans="18:22" x14ac:dyDescent="0.15">
      <c r="R256" s="6" t="str">
        <f>登録者!B252</f>
        <v>EOC009</v>
      </c>
      <c r="S256" t="str">
        <f t="shared" si="12"/>
        <v>EOC009</v>
      </c>
      <c r="T256" s="6" t="str">
        <f>登録者!C252</f>
        <v>吉田健治</v>
      </c>
      <c r="U256" t="str">
        <f t="shared" si="13"/>
        <v>吉田健治</v>
      </c>
      <c r="V256" t="str">
        <f t="shared" si="14"/>
        <v>吉田健治</v>
      </c>
    </row>
    <row r="257" spans="18:22" x14ac:dyDescent="0.15">
      <c r="R257" s="6" t="str">
        <f>登録者!B253</f>
        <v>EOC014</v>
      </c>
      <c r="S257" t="str">
        <f t="shared" si="12"/>
        <v>EOC014</v>
      </c>
      <c r="T257" s="6" t="str">
        <f>登録者!C253</f>
        <v>柳本快燈</v>
      </c>
      <c r="U257" t="str">
        <f t="shared" si="13"/>
        <v>柳本快燈</v>
      </c>
      <c r="V257" t="str">
        <f t="shared" si="14"/>
        <v>柳本快燈</v>
      </c>
    </row>
    <row r="258" spans="18:22" x14ac:dyDescent="0.15">
      <c r="R258" s="6" t="str">
        <f>登録者!B254</f>
        <v>EOC021</v>
      </c>
      <c r="S258" t="str">
        <f t="shared" si="12"/>
        <v>EOC021</v>
      </c>
      <c r="T258" s="6" t="str">
        <f>登録者!C254</f>
        <v>柳本敏行</v>
      </c>
      <c r="U258" t="str">
        <f t="shared" si="13"/>
        <v>柳本敏行</v>
      </c>
      <c r="V258" t="str">
        <f t="shared" si="14"/>
        <v>柳本敏行</v>
      </c>
    </row>
    <row r="259" spans="18:22" x14ac:dyDescent="0.15">
      <c r="R259" s="6" t="str">
        <f>登録者!B255</f>
        <v>EAT001</v>
      </c>
      <c r="S259" t="str">
        <f t="shared" si="12"/>
        <v>EAT001</v>
      </c>
      <c r="T259" s="6" t="str">
        <f>登録者!C255</f>
        <v>秋山敏</v>
      </c>
      <c r="U259" t="str">
        <f t="shared" si="13"/>
        <v>秋山敏</v>
      </c>
      <c r="V259" t="str">
        <f t="shared" si="14"/>
        <v>秋山敏</v>
      </c>
    </row>
    <row r="260" spans="18:22" x14ac:dyDescent="0.15">
      <c r="R260" s="6" t="str">
        <f>登録者!B256</f>
        <v>EAT003</v>
      </c>
      <c r="S260" t="str">
        <f t="shared" si="12"/>
        <v>EAT003</v>
      </c>
      <c r="T260" s="6" t="str">
        <f>登録者!C256</f>
        <v>佐藤鋭治</v>
      </c>
      <c r="U260" t="str">
        <f t="shared" si="13"/>
        <v>佐藤鋭治</v>
      </c>
      <c r="V260" t="str">
        <f t="shared" si="14"/>
        <v>佐藤鋭治</v>
      </c>
    </row>
    <row r="261" spans="18:22" x14ac:dyDescent="0.15">
      <c r="R261" s="6" t="str">
        <f>登録者!B257</f>
        <v>EAT004</v>
      </c>
      <c r="S261" t="str">
        <f t="shared" si="12"/>
        <v>EAT004</v>
      </c>
      <c r="T261" s="6" t="str">
        <f>登録者!C257</f>
        <v>秋山寛子</v>
      </c>
      <c r="U261" t="str">
        <f t="shared" si="13"/>
        <v>秋山寛子</v>
      </c>
      <c r="V261" t="str">
        <f t="shared" si="14"/>
        <v>秋山寛子</v>
      </c>
    </row>
    <row r="262" spans="18:22" x14ac:dyDescent="0.15">
      <c r="R262" s="6" t="str">
        <f>登録者!B258</f>
        <v>EAT005</v>
      </c>
      <c r="S262" t="str">
        <f t="shared" si="12"/>
        <v>EAT005</v>
      </c>
      <c r="T262" s="6" t="str">
        <f>登録者!C258</f>
        <v>佐藤美穂</v>
      </c>
      <c r="U262" t="str">
        <f t="shared" si="13"/>
        <v>佐藤美穂</v>
      </c>
      <c r="V262" t="str">
        <f t="shared" si="14"/>
        <v>佐藤美穂</v>
      </c>
    </row>
    <row r="263" spans="18:22" x14ac:dyDescent="0.15">
      <c r="R263" s="6" t="str">
        <f>登録者!B259</f>
        <v>ETR003</v>
      </c>
      <c r="S263" t="str">
        <f t="shared" si="12"/>
        <v>ETR003</v>
      </c>
      <c r="T263" s="6" t="str">
        <f>登録者!C259</f>
        <v>塚田蒼太</v>
      </c>
      <c r="U263" t="str">
        <f t="shared" si="13"/>
        <v>塚田蒼太</v>
      </c>
      <c r="V263" t="str">
        <f t="shared" si="14"/>
        <v>塚田蒼太</v>
      </c>
    </row>
    <row r="264" spans="18:22" x14ac:dyDescent="0.15">
      <c r="R264" s="6" t="str">
        <f>登録者!B260</f>
        <v>ETR004</v>
      </c>
      <c r="S264" t="str">
        <f t="shared" ref="S264:S327" si="15">ASC(R264)</f>
        <v>ETR004</v>
      </c>
      <c r="T264" s="6" t="str">
        <f>登録者!C260</f>
        <v>佐藤弘康</v>
      </c>
      <c r="U264" t="str">
        <f t="shared" si="13"/>
        <v>佐藤弘康</v>
      </c>
      <c r="V264" t="str">
        <f t="shared" si="14"/>
        <v>佐藤弘康</v>
      </c>
    </row>
    <row r="265" spans="18:22" x14ac:dyDescent="0.15">
      <c r="R265" s="6" t="str">
        <f>登録者!B261</f>
        <v>ETR008</v>
      </c>
      <c r="S265" t="str">
        <f t="shared" si="15"/>
        <v>ETR008</v>
      </c>
      <c r="T265" s="6" t="str">
        <f>登録者!C261</f>
        <v>朝長天音</v>
      </c>
      <c r="U265" t="str">
        <f t="shared" ref="U265:U328" si="16">TRIM(SUBSTITUTE(T265,"　",""))</f>
        <v>朝長天音</v>
      </c>
      <c r="V265" t="str">
        <f t="shared" ref="V265:V328" si="17">TRIM(SUBSTITUTE(U265," ",""))</f>
        <v>朝長天音</v>
      </c>
    </row>
    <row r="266" spans="18:22" x14ac:dyDescent="0.15">
      <c r="R266" s="6" t="str">
        <f>登録者!B262</f>
        <v>ETR009</v>
      </c>
      <c r="S266" t="str">
        <f t="shared" si="15"/>
        <v>ETR009</v>
      </c>
      <c r="T266" s="6" t="str">
        <f>登録者!C262</f>
        <v>米森雪</v>
      </c>
      <c r="U266" t="str">
        <f t="shared" si="16"/>
        <v>米森雪</v>
      </c>
      <c r="V266" t="str">
        <f t="shared" si="17"/>
        <v>米森雪</v>
      </c>
    </row>
    <row r="267" spans="18:22" x14ac:dyDescent="0.15">
      <c r="R267" s="6" t="str">
        <f>登録者!B263</f>
        <v>ETR011</v>
      </c>
      <c r="S267" t="str">
        <f t="shared" si="15"/>
        <v>ETR011</v>
      </c>
      <c r="T267" s="6" t="str">
        <f>登録者!C263</f>
        <v>佐々木陽</v>
      </c>
      <c r="U267" t="str">
        <f t="shared" si="16"/>
        <v>佐々木陽</v>
      </c>
      <c r="V267" t="str">
        <f t="shared" si="17"/>
        <v>佐々木陽</v>
      </c>
    </row>
    <row r="268" spans="18:22" x14ac:dyDescent="0.15">
      <c r="R268" s="6" t="str">
        <f>登録者!B264</f>
        <v>ETR012</v>
      </c>
      <c r="S268" t="str">
        <f t="shared" si="15"/>
        <v>ETR012</v>
      </c>
      <c r="T268" s="6" t="str">
        <f>登録者!C264</f>
        <v>妻藤南奈</v>
      </c>
      <c r="U268" t="str">
        <f t="shared" si="16"/>
        <v>妻藤南奈</v>
      </c>
      <c r="V268" t="str">
        <f t="shared" si="17"/>
        <v>妻藤南奈</v>
      </c>
    </row>
    <row r="269" spans="18:22" x14ac:dyDescent="0.15">
      <c r="R269" s="6" t="str">
        <f>登録者!B265</f>
        <v>CDA017</v>
      </c>
      <c r="S269" t="str">
        <f t="shared" si="15"/>
        <v>CDA017</v>
      </c>
      <c r="T269" s="6" t="str">
        <f>登録者!C265</f>
        <v>田野有一</v>
      </c>
      <c r="U269" t="str">
        <f t="shared" si="16"/>
        <v>田野有一</v>
      </c>
      <c r="V269" t="str">
        <f t="shared" si="17"/>
        <v>田野有一</v>
      </c>
    </row>
    <row r="270" spans="18:22" x14ac:dyDescent="0.15">
      <c r="R270" s="6" t="str">
        <f>登録者!B266</f>
        <v>COU125</v>
      </c>
      <c r="S270" t="str">
        <f t="shared" si="15"/>
        <v>COU125</v>
      </c>
      <c r="T270" s="6" t="str">
        <f>登録者!C266</f>
        <v>村田海斗</v>
      </c>
      <c r="U270" t="str">
        <f t="shared" si="16"/>
        <v>村田海斗</v>
      </c>
      <c r="V270" t="str">
        <f t="shared" si="17"/>
        <v>村田海斗</v>
      </c>
    </row>
    <row r="271" spans="18:22" x14ac:dyDescent="0.15">
      <c r="R271" s="6" t="str">
        <f>登録者!B267</f>
        <v>COU126</v>
      </c>
      <c r="S271" t="str">
        <f t="shared" si="15"/>
        <v>COU126</v>
      </c>
      <c r="T271" s="6" t="str">
        <f>登録者!C267</f>
        <v>坂下春翔</v>
      </c>
      <c r="U271" t="str">
        <f t="shared" si="16"/>
        <v>坂下春翔</v>
      </c>
      <c r="V271" t="str">
        <f t="shared" si="17"/>
        <v>坂下春翔</v>
      </c>
    </row>
    <row r="272" spans="18:22" x14ac:dyDescent="0.15">
      <c r="R272" s="6" t="str">
        <f>登録者!B268</f>
        <v>COU127</v>
      </c>
      <c r="S272" t="str">
        <f t="shared" si="15"/>
        <v>COU127</v>
      </c>
      <c r="T272" s="6" t="str">
        <f>登録者!C268</f>
        <v>松本駿</v>
      </c>
      <c r="U272" t="str">
        <f t="shared" si="16"/>
        <v>松本駿</v>
      </c>
      <c r="V272" t="str">
        <f t="shared" si="17"/>
        <v>松本駿</v>
      </c>
    </row>
    <row r="273" spans="18:22" x14ac:dyDescent="0.15">
      <c r="R273" s="6" t="str">
        <f>登録者!B269</f>
        <v>COU129</v>
      </c>
      <c r="S273" t="str">
        <f t="shared" si="15"/>
        <v>COU129</v>
      </c>
      <c r="T273" s="6" t="str">
        <f>登録者!C269</f>
        <v>石橋歩大</v>
      </c>
      <c r="U273" t="str">
        <f t="shared" si="16"/>
        <v>石橋歩大</v>
      </c>
      <c r="V273" t="str">
        <f t="shared" si="17"/>
        <v>石橋歩大</v>
      </c>
    </row>
    <row r="274" spans="18:22" x14ac:dyDescent="0.15">
      <c r="R274" s="6" t="str">
        <f>登録者!B270</f>
        <v>COU133</v>
      </c>
      <c r="S274" t="str">
        <f t="shared" si="15"/>
        <v>COU133</v>
      </c>
      <c r="T274" s="6" t="str">
        <f>登録者!C270</f>
        <v>鈴木遥菜</v>
      </c>
      <c r="U274" t="str">
        <f t="shared" si="16"/>
        <v>鈴木遥菜</v>
      </c>
      <c r="V274" t="str">
        <f t="shared" si="17"/>
        <v>鈴木遥菜</v>
      </c>
    </row>
    <row r="275" spans="18:22" x14ac:dyDescent="0.15">
      <c r="R275" s="6" t="str">
        <f>登録者!B271</f>
        <v>COU135</v>
      </c>
      <c r="S275" t="str">
        <f t="shared" si="15"/>
        <v>COU135</v>
      </c>
      <c r="T275" s="6" t="str">
        <f>登録者!C271</f>
        <v>瀬川夏生</v>
      </c>
      <c r="U275" t="str">
        <f t="shared" si="16"/>
        <v>瀬川夏生</v>
      </c>
      <c r="V275" t="str">
        <f t="shared" si="17"/>
        <v>瀬川夏生</v>
      </c>
    </row>
    <row r="276" spans="18:22" x14ac:dyDescent="0.15">
      <c r="R276" s="6" t="str">
        <f>登録者!B272</f>
        <v>COU137</v>
      </c>
      <c r="S276" t="str">
        <f t="shared" si="15"/>
        <v>COU137</v>
      </c>
      <c r="T276" s="6" t="str">
        <f>登録者!C272</f>
        <v>宮坂悟武</v>
      </c>
      <c r="U276" t="str">
        <f t="shared" si="16"/>
        <v>宮坂悟武</v>
      </c>
      <c r="V276" t="str">
        <f t="shared" si="17"/>
        <v>宮坂悟武</v>
      </c>
    </row>
    <row r="277" spans="18:22" x14ac:dyDescent="0.15">
      <c r="R277" s="6" t="str">
        <f>登録者!B273</f>
        <v>COU140</v>
      </c>
      <c r="S277" t="str">
        <f t="shared" si="15"/>
        <v>COU140</v>
      </c>
      <c r="T277" s="6" t="str">
        <f>登録者!C273</f>
        <v>上坂優奈</v>
      </c>
      <c r="U277" t="str">
        <f t="shared" si="16"/>
        <v>上坂優奈</v>
      </c>
      <c r="V277" t="str">
        <f t="shared" si="17"/>
        <v>上坂優奈</v>
      </c>
    </row>
    <row r="278" spans="18:22" x14ac:dyDescent="0.15">
      <c r="R278" s="6" t="str">
        <f>登録者!B274</f>
        <v>COU141</v>
      </c>
      <c r="S278" t="str">
        <f t="shared" si="15"/>
        <v>COU141</v>
      </c>
      <c r="T278" s="6" t="str">
        <f>登録者!C274</f>
        <v>加世田安梛</v>
      </c>
      <c r="U278" t="str">
        <f t="shared" si="16"/>
        <v>加世田安梛</v>
      </c>
      <c r="V278" t="str">
        <f t="shared" si="17"/>
        <v>加世田安梛</v>
      </c>
    </row>
    <row r="279" spans="18:22" x14ac:dyDescent="0.15">
      <c r="R279" s="6" t="str">
        <f>登録者!B275</f>
        <v>COU144</v>
      </c>
      <c r="S279" t="str">
        <f t="shared" si="15"/>
        <v>COU144</v>
      </c>
      <c r="T279" s="6" t="str">
        <f>登録者!C275</f>
        <v>水谷内将平</v>
      </c>
      <c r="U279" t="str">
        <f t="shared" si="16"/>
        <v>水谷内将平</v>
      </c>
      <c r="V279" t="str">
        <f t="shared" si="17"/>
        <v>水谷内将平</v>
      </c>
    </row>
    <row r="280" spans="18:22" x14ac:dyDescent="0.15">
      <c r="R280" s="6" t="str">
        <f>登録者!B276</f>
        <v>COU145</v>
      </c>
      <c r="S280" t="str">
        <f t="shared" si="15"/>
        <v>COU145</v>
      </c>
      <c r="T280" s="6" t="str">
        <f>登録者!C276</f>
        <v>平塚光佑</v>
      </c>
      <c r="U280" t="str">
        <f t="shared" si="16"/>
        <v>平塚光佑</v>
      </c>
      <c r="V280" t="str">
        <f t="shared" si="17"/>
        <v>平塚光佑</v>
      </c>
    </row>
    <row r="281" spans="18:22" x14ac:dyDescent="0.15">
      <c r="R281" s="6" t="str">
        <f>登録者!B277</f>
        <v>COU146</v>
      </c>
      <c r="S281" t="str">
        <f t="shared" si="15"/>
        <v>COU146</v>
      </c>
      <c r="T281" s="6" t="str">
        <f>登録者!C277</f>
        <v>相馬歩美</v>
      </c>
      <c r="U281" t="str">
        <f t="shared" si="16"/>
        <v>相馬歩美</v>
      </c>
      <c r="V281" t="str">
        <f t="shared" si="17"/>
        <v>相馬歩美</v>
      </c>
    </row>
    <row r="282" spans="18:22" x14ac:dyDescent="0.15">
      <c r="R282" s="6" t="str">
        <f>登録者!B278</f>
        <v>COU147</v>
      </c>
      <c r="S282" t="str">
        <f t="shared" si="15"/>
        <v>COU147</v>
      </c>
      <c r="T282" s="6" t="str">
        <f>登録者!C278</f>
        <v>木戸啓達</v>
      </c>
      <c r="U282" t="str">
        <f t="shared" si="16"/>
        <v>木戸啓達</v>
      </c>
      <c r="V282" t="str">
        <f t="shared" si="17"/>
        <v>木戸啓達</v>
      </c>
    </row>
    <row r="283" spans="18:22" x14ac:dyDescent="0.15">
      <c r="R283" s="6" t="str">
        <f>登録者!B279</f>
        <v>COU150</v>
      </c>
      <c r="S283" t="str">
        <f t="shared" si="15"/>
        <v>COU150</v>
      </c>
      <c r="T283" s="6" t="str">
        <f>登録者!C279</f>
        <v>多羽田なのは</v>
      </c>
      <c r="U283" t="str">
        <f t="shared" si="16"/>
        <v>多羽田なのは</v>
      </c>
      <c r="V283" t="str">
        <f t="shared" si="17"/>
        <v>多羽田なのは</v>
      </c>
    </row>
    <row r="284" spans="18:22" x14ac:dyDescent="0.15">
      <c r="R284" s="6" t="str">
        <f>登録者!B280</f>
        <v>COU151</v>
      </c>
      <c r="S284" t="str">
        <f t="shared" si="15"/>
        <v>COU151</v>
      </c>
      <c r="T284" s="6" t="str">
        <f>登録者!C280</f>
        <v>永山莉乃</v>
      </c>
      <c r="U284" t="str">
        <f t="shared" si="16"/>
        <v>永山莉乃</v>
      </c>
      <c r="V284" t="str">
        <f t="shared" si="17"/>
        <v>永山莉乃</v>
      </c>
    </row>
    <row r="285" spans="18:22" x14ac:dyDescent="0.15">
      <c r="R285" s="6" t="str">
        <f>登録者!B281</f>
        <v>COU152</v>
      </c>
      <c r="S285" t="str">
        <f t="shared" si="15"/>
        <v>COU152</v>
      </c>
      <c r="T285" s="6" t="str">
        <f>登録者!C281</f>
        <v>藤田富夢</v>
      </c>
      <c r="U285" t="str">
        <f t="shared" si="16"/>
        <v>藤田富夢</v>
      </c>
      <c r="V285" t="str">
        <f t="shared" si="17"/>
        <v>藤田富夢</v>
      </c>
    </row>
    <row r="286" spans="18:22" x14ac:dyDescent="0.15">
      <c r="R286" s="6" t="str">
        <f>登録者!B282</f>
        <v>COU153</v>
      </c>
      <c r="S286" t="str">
        <f t="shared" si="15"/>
        <v>COU153</v>
      </c>
      <c r="T286" s="6" t="str">
        <f>登録者!C282</f>
        <v>田中寿教</v>
      </c>
      <c r="U286" t="str">
        <f t="shared" si="16"/>
        <v>田中寿教</v>
      </c>
      <c r="V286" t="str">
        <f t="shared" si="17"/>
        <v>田中寿教</v>
      </c>
    </row>
    <row r="287" spans="18:22" x14ac:dyDescent="0.15">
      <c r="R287" s="6" t="str">
        <f>登録者!B283</f>
        <v>COU154</v>
      </c>
      <c r="S287" t="str">
        <f t="shared" si="15"/>
        <v>COU154</v>
      </c>
      <c r="T287" s="6" t="str">
        <f>登録者!C283</f>
        <v>富樫来斗</v>
      </c>
      <c r="U287" t="str">
        <f t="shared" si="16"/>
        <v>富樫来斗</v>
      </c>
      <c r="V287" t="str">
        <f t="shared" si="17"/>
        <v>富樫来斗</v>
      </c>
    </row>
    <row r="288" spans="18:22" x14ac:dyDescent="0.15">
      <c r="R288" s="6" t="str">
        <f>登録者!B284</f>
        <v>COU155</v>
      </c>
      <c r="S288" t="str">
        <f t="shared" si="15"/>
        <v>COU155</v>
      </c>
      <c r="T288" s="6" t="str">
        <f>登録者!C284</f>
        <v>泉萌衣</v>
      </c>
      <c r="U288" t="str">
        <f t="shared" si="16"/>
        <v>泉萌衣</v>
      </c>
      <c r="V288" t="str">
        <f t="shared" si="17"/>
        <v>泉萌衣</v>
      </c>
    </row>
    <row r="289" spans="18:22" x14ac:dyDescent="0.15">
      <c r="R289" s="6" t="str">
        <f>登録者!B285</f>
        <v>COU156</v>
      </c>
      <c r="S289" t="str">
        <f t="shared" si="15"/>
        <v>COU156</v>
      </c>
      <c r="T289" s="6" t="str">
        <f>登録者!C285</f>
        <v>花田里桜</v>
      </c>
      <c r="U289" t="str">
        <f t="shared" si="16"/>
        <v>花田里桜</v>
      </c>
      <c r="V289" t="str">
        <f t="shared" si="17"/>
        <v>花田里桜</v>
      </c>
    </row>
    <row r="290" spans="18:22" x14ac:dyDescent="0.15">
      <c r="R290" s="6" t="str">
        <f>登録者!B286</f>
        <v>COU157</v>
      </c>
      <c r="S290" t="str">
        <f t="shared" si="15"/>
        <v>COU157</v>
      </c>
      <c r="T290" s="6" t="str">
        <f>登録者!C286</f>
        <v>寺本柊翔</v>
      </c>
      <c r="U290" t="str">
        <f t="shared" si="16"/>
        <v>寺本柊翔</v>
      </c>
      <c r="V290" t="str">
        <f t="shared" si="17"/>
        <v>寺本柊翔</v>
      </c>
    </row>
    <row r="291" spans="18:22" x14ac:dyDescent="0.15">
      <c r="R291" s="6" t="str">
        <f>登録者!B287</f>
        <v>COU158</v>
      </c>
      <c r="S291" t="str">
        <f t="shared" si="15"/>
        <v>COU158</v>
      </c>
      <c r="T291" s="6" t="str">
        <f>登録者!C287</f>
        <v>片桐悠太</v>
      </c>
      <c r="U291" t="str">
        <f t="shared" si="16"/>
        <v>片桐悠太</v>
      </c>
      <c r="V291" t="str">
        <f t="shared" si="17"/>
        <v>片桐悠太</v>
      </c>
    </row>
    <row r="292" spans="18:22" x14ac:dyDescent="0.15">
      <c r="R292" s="6" t="str">
        <f>登録者!B288</f>
        <v>CDA004</v>
      </c>
      <c r="S292" t="str">
        <f t="shared" si="15"/>
        <v>CDA004</v>
      </c>
      <c r="T292" s="6" t="str">
        <f>登録者!C288</f>
        <v>上村清信</v>
      </c>
      <c r="U292" t="str">
        <f t="shared" si="16"/>
        <v>上村清信</v>
      </c>
      <c r="V292" t="str">
        <f t="shared" si="17"/>
        <v>上村清信</v>
      </c>
    </row>
    <row r="293" spans="18:22" x14ac:dyDescent="0.15">
      <c r="R293" s="6" t="str">
        <f>登録者!B289</f>
        <v>CDA013</v>
      </c>
      <c r="S293" t="str">
        <f t="shared" si="15"/>
        <v>CDA013</v>
      </c>
      <c r="T293" s="6" t="str">
        <f>登録者!C289</f>
        <v>佐藤完二</v>
      </c>
      <c r="U293" t="str">
        <f t="shared" si="16"/>
        <v>佐藤完二</v>
      </c>
      <c r="V293" t="str">
        <f t="shared" si="17"/>
        <v>佐藤完二</v>
      </c>
    </row>
    <row r="294" spans="18:22" x14ac:dyDescent="0.15">
      <c r="R294" s="6" t="str">
        <f>登録者!B290</f>
        <v>CDA026</v>
      </c>
      <c r="S294" t="str">
        <f t="shared" si="15"/>
        <v>CDA026</v>
      </c>
      <c r="T294" s="6" t="str">
        <f>登録者!C290</f>
        <v>北側達也</v>
      </c>
      <c r="U294" t="str">
        <f t="shared" si="16"/>
        <v>北側達也</v>
      </c>
      <c r="V294" t="str">
        <f t="shared" si="17"/>
        <v>北側達也</v>
      </c>
    </row>
    <row r="295" spans="18:22" x14ac:dyDescent="0.15">
      <c r="R295" s="6" t="str">
        <f>登録者!B291</f>
        <v>NFA013</v>
      </c>
      <c r="S295" t="str">
        <f t="shared" si="15"/>
        <v>NFA013</v>
      </c>
      <c r="T295" s="6" t="str">
        <f>登録者!C291</f>
        <v>吉岡翼</v>
      </c>
      <c r="U295" t="str">
        <f t="shared" si="16"/>
        <v>吉岡翼</v>
      </c>
      <c r="V295" t="str">
        <f t="shared" si="17"/>
        <v>吉岡翼</v>
      </c>
    </row>
    <row r="296" spans="18:22" x14ac:dyDescent="0.15">
      <c r="R296" s="6" t="str">
        <f>登録者!B292</f>
        <v>CDA028</v>
      </c>
      <c r="S296" t="str">
        <f t="shared" si="15"/>
        <v>CDA028</v>
      </c>
      <c r="T296" s="6" t="str">
        <f>登録者!C292</f>
        <v>小林由里</v>
      </c>
      <c r="U296" t="str">
        <f t="shared" si="16"/>
        <v>小林由里</v>
      </c>
      <c r="V296" t="str">
        <f t="shared" si="17"/>
        <v>小林由里</v>
      </c>
    </row>
    <row r="297" spans="18:22" x14ac:dyDescent="0.15">
      <c r="R297" s="6" t="str">
        <f>登録者!B293</f>
        <v>CDA029</v>
      </c>
      <c r="S297" t="str">
        <f t="shared" si="15"/>
        <v>CDA029</v>
      </c>
      <c r="T297" s="6" t="str">
        <f>登録者!C293</f>
        <v>押山教史</v>
      </c>
      <c r="U297" t="str">
        <f t="shared" si="16"/>
        <v>押山教史</v>
      </c>
      <c r="V297" t="str">
        <f t="shared" si="17"/>
        <v>押山教史</v>
      </c>
    </row>
    <row r="298" spans="18:22" x14ac:dyDescent="0.15">
      <c r="R298" s="6" t="str">
        <f>登録者!B294</f>
        <v>NNS005</v>
      </c>
      <c r="S298" t="str">
        <f t="shared" si="15"/>
        <v>NNS005</v>
      </c>
      <c r="T298" s="6" t="str">
        <f>登録者!C294</f>
        <v>奥村敏宏</v>
      </c>
      <c r="U298" t="str">
        <f t="shared" si="16"/>
        <v>奥村敏宏</v>
      </c>
      <c r="V298" t="str">
        <f t="shared" si="17"/>
        <v>奥村敏宏</v>
      </c>
    </row>
    <row r="299" spans="18:22" x14ac:dyDescent="0.15">
      <c r="R299" s="6" t="str">
        <f>登録者!B295</f>
        <v>CDA027</v>
      </c>
      <c r="S299" t="str">
        <f t="shared" si="15"/>
        <v>CDA027</v>
      </c>
      <c r="T299" s="6" t="str">
        <f>登録者!C295</f>
        <v>松下睦夫</v>
      </c>
      <c r="U299" t="str">
        <f t="shared" si="16"/>
        <v>松下睦夫</v>
      </c>
      <c r="V299" t="str">
        <f t="shared" si="17"/>
        <v>松下睦夫</v>
      </c>
    </row>
    <row r="300" spans="18:22" x14ac:dyDescent="0.15">
      <c r="R300" s="6">
        <f>登録者!B296</f>
        <v>0</v>
      </c>
      <c r="S300" t="str">
        <f t="shared" si="15"/>
        <v>0</v>
      </c>
      <c r="T300" s="6">
        <f>登録者!C296</f>
        <v>0</v>
      </c>
      <c r="U300" t="str">
        <f t="shared" si="16"/>
        <v>0</v>
      </c>
      <c r="V300" t="str">
        <f t="shared" si="17"/>
        <v>0</v>
      </c>
    </row>
    <row r="301" spans="18:22" x14ac:dyDescent="0.15">
      <c r="R301" s="6">
        <f>登録者!B297</f>
        <v>0</v>
      </c>
      <c r="S301" t="str">
        <f t="shared" si="15"/>
        <v>0</v>
      </c>
      <c r="T301" s="6">
        <f>登録者!C297</f>
        <v>0</v>
      </c>
      <c r="U301" t="str">
        <f t="shared" si="16"/>
        <v>0</v>
      </c>
      <c r="V301" t="str">
        <f t="shared" si="17"/>
        <v>0</v>
      </c>
    </row>
    <row r="302" spans="18:22" x14ac:dyDescent="0.15">
      <c r="R302" s="6">
        <f>登録者!B298</f>
        <v>0</v>
      </c>
      <c r="S302" t="str">
        <f t="shared" si="15"/>
        <v>0</v>
      </c>
      <c r="T302" s="6">
        <f>登録者!C298</f>
        <v>0</v>
      </c>
      <c r="U302" t="str">
        <f t="shared" si="16"/>
        <v>0</v>
      </c>
      <c r="V302" t="str">
        <f t="shared" si="17"/>
        <v>0</v>
      </c>
    </row>
    <row r="303" spans="18:22" x14ac:dyDescent="0.15">
      <c r="R303" s="6">
        <f>登録者!B299</f>
        <v>0</v>
      </c>
      <c r="S303" t="str">
        <f t="shared" si="15"/>
        <v>0</v>
      </c>
      <c r="T303" s="6">
        <f>登録者!C299</f>
        <v>0</v>
      </c>
      <c r="U303" t="str">
        <f t="shared" si="16"/>
        <v>0</v>
      </c>
      <c r="V303" t="str">
        <f t="shared" si="17"/>
        <v>0</v>
      </c>
    </row>
    <row r="304" spans="18:22" x14ac:dyDescent="0.15">
      <c r="R304" s="6">
        <f>登録者!B300</f>
        <v>0</v>
      </c>
      <c r="S304" t="str">
        <f t="shared" si="15"/>
        <v>0</v>
      </c>
      <c r="T304" s="6">
        <f>登録者!C300</f>
        <v>0</v>
      </c>
      <c r="U304" t="str">
        <f t="shared" si="16"/>
        <v>0</v>
      </c>
      <c r="V304" t="str">
        <f t="shared" si="17"/>
        <v>0</v>
      </c>
    </row>
    <row r="305" spans="18:22" x14ac:dyDescent="0.15">
      <c r="R305" s="6">
        <f>登録者!B301</f>
        <v>0</v>
      </c>
      <c r="S305" t="str">
        <f t="shared" si="15"/>
        <v>0</v>
      </c>
      <c r="T305" s="6">
        <f>登録者!C301</f>
        <v>0</v>
      </c>
      <c r="U305" t="str">
        <f t="shared" si="16"/>
        <v>0</v>
      </c>
      <c r="V305" t="str">
        <f t="shared" si="17"/>
        <v>0</v>
      </c>
    </row>
    <row r="306" spans="18:22" x14ac:dyDescent="0.15">
      <c r="R306" s="6">
        <f>登録者!B302</f>
        <v>0</v>
      </c>
      <c r="S306" t="str">
        <f t="shared" si="15"/>
        <v>0</v>
      </c>
      <c r="T306" s="6">
        <f>登録者!C302</f>
        <v>0</v>
      </c>
      <c r="U306" t="str">
        <f t="shared" si="16"/>
        <v>0</v>
      </c>
      <c r="V306" t="str">
        <f t="shared" si="17"/>
        <v>0</v>
      </c>
    </row>
    <row r="307" spans="18:22" x14ac:dyDescent="0.15">
      <c r="R307" s="6">
        <f>登録者!B303</f>
        <v>0</v>
      </c>
      <c r="S307" t="str">
        <f t="shared" si="15"/>
        <v>0</v>
      </c>
      <c r="T307" s="6">
        <f>登録者!C303</f>
        <v>0</v>
      </c>
      <c r="U307" t="str">
        <f t="shared" si="16"/>
        <v>0</v>
      </c>
      <c r="V307" t="str">
        <f t="shared" si="17"/>
        <v>0</v>
      </c>
    </row>
    <row r="308" spans="18:22" x14ac:dyDescent="0.15">
      <c r="R308" s="6">
        <f>登録者!B304</f>
        <v>0</v>
      </c>
      <c r="S308" t="str">
        <f t="shared" si="15"/>
        <v>0</v>
      </c>
      <c r="T308" s="6">
        <f>登録者!C304</f>
        <v>0</v>
      </c>
      <c r="U308" t="str">
        <f t="shared" si="16"/>
        <v>0</v>
      </c>
      <c r="V308" t="str">
        <f t="shared" si="17"/>
        <v>0</v>
      </c>
    </row>
    <row r="309" spans="18:22" x14ac:dyDescent="0.15">
      <c r="R309" s="6">
        <f>登録者!B305</f>
        <v>0</v>
      </c>
      <c r="S309" t="str">
        <f t="shared" si="15"/>
        <v>0</v>
      </c>
      <c r="T309" s="6">
        <f>登録者!C305</f>
        <v>0</v>
      </c>
      <c r="U309" t="str">
        <f t="shared" si="16"/>
        <v>0</v>
      </c>
      <c r="V309" t="str">
        <f t="shared" si="17"/>
        <v>0</v>
      </c>
    </row>
    <row r="310" spans="18:22" x14ac:dyDescent="0.15">
      <c r="R310" s="6">
        <f>登録者!B306</f>
        <v>0</v>
      </c>
      <c r="S310" t="str">
        <f t="shared" si="15"/>
        <v>0</v>
      </c>
      <c r="T310" s="6">
        <f>登録者!C306</f>
        <v>0</v>
      </c>
      <c r="U310" t="str">
        <f t="shared" si="16"/>
        <v>0</v>
      </c>
      <c r="V310" t="str">
        <f t="shared" si="17"/>
        <v>0</v>
      </c>
    </row>
    <row r="311" spans="18:22" x14ac:dyDescent="0.15">
      <c r="R311" s="6">
        <f>登録者!B307</f>
        <v>0</v>
      </c>
      <c r="S311" t="str">
        <f t="shared" si="15"/>
        <v>0</v>
      </c>
      <c r="T311" s="6">
        <f>登録者!C307</f>
        <v>0</v>
      </c>
      <c r="U311" t="str">
        <f t="shared" si="16"/>
        <v>0</v>
      </c>
      <c r="V311" t="str">
        <f t="shared" si="17"/>
        <v>0</v>
      </c>
    </row>
    <row r="312" spans="18:22" x14ac:dyDescent="0.15">
      <c r="R312" s="6">
        <f>登録者!B308</f>
        <v>0</v>
      </c>
      <c r="S312" t="str">
        <f t="shared" si="15"/>
        <v>0</v>
      </c>
      <c r="T312" s="6">
        <f>登録者!C308</f>
        <v>0</v>
      </c>
      <c r="U312" t="str">
        <f t="shared" si="16"/>
        <v>0</v>
      </c>
      <c r="V312" t="str">
        <f t="shared" si="17"/>
        <v>0</v>
      </c>
    </row>
    <row r="313" spans="18:22" x14ac:dyDescent="0.15">
      <c r="R313" s="6">
        <f>登録者!B309</f>
        <v>0</v>
      </c>
      <c r="S313" t="str">
        <f t="shared" si="15"/>
        <v>0</v>
      </c>
      <c r="T313" s="6">
        <f>登録者!C309</f>
        <v>0</v>
      </c>
      <c r="U313" t="str">
        <f t="shared" si="16"/>
        <v>0</v>
      </c>
      <c r="V313" t="str">
        <f t="shared" si="17"/>
        <v>0</v>
      </c>
    </row>
    <row r="314" spans="18:22" x14ac:dyDescent="0.15">
      <c r="R314" s="6">
        <f>登録者!B310</f>
        <v>0</v>
      </c>
      <c r="S314" t="str">
        <f t="shared" si="15"/>
        <v>0</v>
      </c>
      <c r="T314" s="6">
        <f>登録者!C310</f>
        <v>0</v>
      </c>
      <c r="U314" t="str">
        <f t="shared" si="16"/>
        <v>0</v>
      </c>
      <c r="V314" t="str">
        <f t="shared" si="17"/>
        <v>0</v>
      </c>
    </row>
    <row r="315" spans="18:22" x14ac:dyDescent="0.15">
      <c r="R315" s="6">
        <f>登録者!B311</f>
        <v>0</v>
      </c>
      <c r="S315" t="str">
        <f t="shared" si="15"/>
        <v>0</v>
      </c>
      <c r="T315" s="6">
        <f>登録者!C311</f>
        <v>0</v>
      </c>
      <c r="U315" t="str">
        <f t="shared" si="16"/>
        <v>0</v>
      </c>
      <c r="V315" t="str">
        <f t="shared" si="17"/>
        <v>0</v>
      </c>
    </row>
    <row r="316" spans="18:22" x14ac:dyDescent="0.15">
      <c r="R316" s="6">
        <f>登録者!B312</f>
        <v>0</v>
      </c>
      <c r="S316" t="str">
        <f t="shared" si="15"/>
        <v>0</v>
      </c>
      <c r="T316" s="6">
        <f>登録者!C312</f>
        <v>0</v>
      </c>
      <c r="U316" t="str">
        <f t="shared" si="16"/>
        <v>0</v>
      </c>
      <c r="V316" t="str">
        <f t="shared" si="17"/>
        <v>0</v>
      </c>
    </row>
    <row r="317" spans="18:22" x14ac:dyDescent="0.15">
      <c r="R317" s="6">
        <f>登録者!B313</f>
        <v>0</v>
      </c>
      <c r="S317" t="str">
        <f t="shared" si="15"/>
        <v>0</v>
      </c>
      <c r="T317" s="6">
        <f>登録者!C313</f>
        <v>0</v>
      </c>
      <c r="U317" t="str">
        <f t="shared" si="16"/>
        <v>0</v>
      </c>
      <c r="V317" t="str">
        <f t="shared" si="17"/>
        <v>0</v>
      </c>
    </row>
    <row r="318" spans="18:22" x14ac:dyDescent="0.15">
      <c r="R318" s="6">
        <f>登録者!B314</f>
        <v>0</v>
      </c>
      <c r="S318" t="str">
        <f t="shared" si="15"/>
        <v>0</v>
      </c>
      <c r="T318" s="6">
        <f>登録者!C314</f>
        <v>0</v>
      </c>
      <c r="U318" t="str">
        <f t="shared" si="16"/>
        <v>0</v>
      </c>
      <c r="V318" t="str">
        <f t="shared" si="17"/>
        <v>0</v>
      </c>
    </row>
    <row r="319" spans="18:22" x14ac:dyDescent="0.15">
      <c r="R319" s="6">
        <f>登録者!B315</f>
        <v>0</v>
      </c>
      <c r="S319" t="str">
        <f t="shared" si="15"/>
        <v>0</v>
      </c>
      <c r="T319" s="6">
        <f>登録者!C315</f>
        <v>0</v>
      </c>
      <c r="U319" t="str">
        <f t="shared" si="16"/>
        <v>0</v>
      </c>
      <c r="V319" t="str">
        <f t="shared" si="17"/>
        <v>0</v>
      </c>
    </row>
    <row r="320" spans="18:22" x14ac:dyDescent="0.15">
      <c r="R320" s="6">
        <f>登録者!B316</f>
        <v>0</v>
      </c>
      <c r="S320" t="str">
        <f t="shared" si="15"/>
        <v>0</v>
      </c>
      <c r="T320" s="6">
        <f>登録者!C316</f>
        <v>0</v>
      </c>
      <c r="U320" t="str">
        <f t="shared" si="16"/>
        <v>0</v>
      </c>
      <c r="V320" t="str">
        <f t="shared" si="17"/>
        <v>0</v>
      </c>
    </row>
    <row r="321" spans="18:22" x14ac:dyDescent="0.15">
      <c r="R321" s="6">
        <f>登録者!B317</f>
        <v>0</v>
      </c>
      <c r="S321" t="str">
        <f t="shared" si="15"/>
        <v>0</v>
      </c>
      <c r="T321" s="6">
        <f>登録者!C317</f>
        <v>0</v>
      </c>
      <c r="U321" t="str">
        <f t="shared" si="16"/>
        <v>0</v>
      </c>
      <c r="V321" t="str">
        <f t="shared" si="17"/>
        <v>0</v>
      </c>
    </row>
    <row r="322" spans="18:22" x14ac:dyDescent="0.15">
      <c r="R322" s="6">
        <f>登録者!B318</f>
        <v>0</v>
      </c>
      <c r="S322" t="str">
        <f t="shared" si="15"/>
        <v>0</v>
      </c>
      <c r="T322" s="6">
        <f>登録者!C318</f>
        <v>0</v>
      </c>
      <c r="U322" t="str">
        <f t="shared" si="16"/>
        <v>0</v>
      </c>
      <c r="V322" t="str">
        <f t="shared" si="17"/>
        <v>0</v>
      </c>
    </row>
    <row r="323" spans="18:22" x14ac:dyDescent="0.15">
      <c r="R323" s="6">
        <f>登録者!B319</f>
        <v>0</v>
      </c>
      <c r="S323" t="str">
        <f t="shared" si="15"/>
        <v>0</v>
      </c>
      <c r="T323" s="6">
        <f>登録者!C319</f>
        <v>0</v>
      </c>
      <c r="U323" t="str">
        <f t="shared" si="16"/>
        <v>0</v>
      </c>
      <c r="V323" t="str">
        <f t="shared" si="17"/>
        <v>0</v>
      </c>
    </row>
    <row r="324" spans="18:22" x14ac:dyDescent="0.15">
      <c r="R324" s="6">
        <f>登録者!B320</f>
        <v>0</v>
      </c>
      <c r="S324" t="str">
        <f t="shared" si="15"/>
        <v>0</v>
      </c>
      <c r="T324" s="6">
        <f>登録者!C320</f>
        <v>0</v>
      </c>
      <c r="U324" t="str">
        <f t="shared" si="16"/>
        <v>0</v>
      </c>
      <c r="V324" t="str">
        <f t="shared" si="17"/>
        <v>0</v>
      </c>
    </row>
    <row r="325" spans="18:22" x14ac:dyDescent="0.15">
      <c r="R325" s="6">
        <f>登録者!B321</f>
        <v>0</v>
      </c>
      <c r="S325" t="str">
        <f t="shared" si="15"/>
        <v>0</v>
      </c>
      <c r="T325" s="6">
        <f>登録者!C321</f>
        <v>0</v>
      </c>
      <c r="U325" t="str">
        <f t="shared" si="16"/>
        <v>0</v>
      </c>
      <c r="V325" t="str">
        <f t="shared" si="17"/>
        <v>0</v>
      </c>
    </row>
    <row r="326" spans="18:22" x14ac:dyDescent="0.15">
      <c r="R326" s="6">
        <f>登録者!B322</f>
        <v>0</v>
      </c>
      <c r="S326" t="str">
        <f t="shared" si="15"/>
        <v>0</v>
      </c>
      <c r="T326" s="6">
        <f>登録者!C322</f>
        <v>0</v>
      </c>
      <c r="U326" t="str">
        <f t="shared" si="16"/>
        <v>0</v>
      </c>
      <c r="V326" t="str">
        <f t="shared" si="17"/>
        <v>0</v>
      </c>
    </row>
    <row r="327" spans="18:22" x14ac:dyDescent="0.15">
      <c r="R327" s="6">
        <f>登録者!B323</f>
        <v>0</v>
      </c>
      <c r="S327" t="str">
        <f t="shared" si="15"/>
        <v>0</v>
      </c>
      <c r="T327" s="6">
        <f>登録者!C323</f>
        <v>0</v>
      </c>
      <c r="U327" t="str">
        <f t="shared" si="16"/>
        <v>0</v>
      </c>
      <c r="V327" t="str">
        <f t="shared" si="17"/>
        <v>0</v>
      </c>
    </row>
    <row r="328" spans="18:22" x14ac:dyDescent="0.15">
      <c r="R328" s="6">
        <f>登録者!B324</f>
        <v>0</v>
      </c>
      <c r="S328" t="str">
        <f t="shared" ref="S328:S339" si="18">ASC(R328)</f>
        <v>0</v>
      </c>
      <c r="T328" s="6">
        <f>登録者!C324</f>
        <v>0</v>
      </c>
      <c r="U328" t="str">
        <f t="shared" si="16"/>
        <v>0</v>
      </c>
      <c r="V328" t="str">
        <f t="shared" si="17"/>
        <v>0</v>
      </c>
    </row>
    <row r="329" spans="18:22" x14ac:dyDescent="0.15">
      <c r="R329" s="6">
        <f>登録者!B325</f>
        <v>0</v>
      </c>
      <c r="S329" t="str">
        <f t="shared" si="18"/>
        <v>0</v>
      </c>
      <c r="T329" s="6">
        <f>登録者!C325</f>
        <v>0</v>
      </c>
      <c r="U329" t="str">
        <f t="shared" ref="U329:U339" si="19">TRIM(SUBSTITUTE(T329,"　",""))</f>
        <v>0</v>
      </c>
      <c r="V329" t="str">
        <f t="shared" ref="V329:V339" si="20">TRIM(SUBSTITUTE(U329," ",""))</f>
        <v>0</v>
      </c>
    </row>
    <row r="330" spans="18:22" x14ac:dyDescent="0.15">
      <c r="R330" s="6">
        <f>登録者!B326</f>
        <v>0</v>
      </c>
      <c r="S330" t="str">
        <f t="shared" si="18"/>
        <v>0</v>
      </c>
      <c r="T330" s="6">
        <f>登録者!C326</f>
        <v>0</v>
      </c>
      <c r="U330" t="str">
        <f t="shared" si="19"/>
        <v>0</v>
      </c>
      <c r="V330" t="str">
        <f t="shared" si="20"/>
        <v>0</v>
      </c>
    </row>
    <row r="331" spans="18:22" x14ac:dyDescent="0.15">
      <c r="R331" s="6">
        <f>登録者!B327</f>
        <v>0</v>
      </c>
      <c r="S331" t="str">
        <f t="shared" si="18"/>
        <v>0</v>
      </c>
      <c r="T331" s="6">
        <f>登録者!C327</f>
        <v>0</v>
      </c>
      <c r="U331" t="str">
        <f t="shared" si="19"/>
        <v>0</v>
      </c>
      <c r="V331" t="str">
        <f t="shared" si="20"/>
        <v>0</v>
      </c>
    </row>
    <row r="332" spans="18:22" x14ac:dyDescent="0.15">
      <c r="R332" s="6">
        <f>登録者!B328</f>
        <v>0</v>
      </c>
      <c r="S332" t="str">
        <f t="shared" si="18"/>
        <v>0</v>
      </c>
      <c r="T332" s="6">
        <f>登録者!C328</f>
        <v>0</v>
      </c>
      <c r="U332" t="str">
        <f t="shared" si="19"/>
        <v>0</v>
      </c>
      <c r="V332" t="str">
        <f t="shared" si="20"/>
        <v>0</v>
      </c>
    </row>
    <row r="333" spans="18:22" x14ac:dyDescent="0.15">
      <c r="R333" s="6">
        <f>登録者!B329</f>
        <v>0</v>
      </c>
      <c r="S333" t="str">
        <f t="shared" si="18"/>
        <v>0</v>
      </c>
      <c r="T333" s="6">
        <f>登録者!C329</f>
        <v>0</v>
      </c>
      <c r="U333" t="str">
        <f t="shared" si="19"/>
        <v>0</v>
      </c>
      <c r="V333" t="str">
        <f t="shared" si="20"/>
        <v>0</v>
      </c>
    </row>
    <row r="334" spans="18:22" x14ac:dyDescent="0.15">
      <c r="R334" s="6">
        <f>登録者!B330</f>
        <v>0</v>
      </c>
      <c r="S334" t="str">
        <f t="shared" si="18"/>
        <v>0</v>
      </c>
      <c r="T334" s="6">
        <f>登録者!C330</f>
        <v>0</v>
      </c>
      <c r="U334" t="str">
        <f t="shared" si="19"/>
        <v>0</v>
      </c>
      <c r="V334" t="str">
        <f t="shared" si="20"/>
        <v>0</v>
      </c>
    </row>
    <row r="335" spans="18:22" x14ac:dyDescent="0.15">
      <c r="R335" s="6">
        <f>登録者!B331</f>
        <v>0</v>
      </c>
      <c r="S335" t="str">
        <f t="shared" si="18"/>
        <v>0</v>
      </c>
      <c r="T335" s="6">
        <f>登録者!C331</f>
        <v>0</v>
      </c>
      <c r="U335" t="str">
        <f t="shared" si="19"/>
        <v>0</v>
      </c>
      <c r="V335" t="str">
        <f t="shared" si="20"/>
        <v>0</v>
      </c>
    </row>
    <row r="336" spans="18:22" x14ac:dyDescent="0.15">
      <c r="R336" s="6">
        <f>登録者!B332</f>
        <v>0</v>
      </c>
      <c r="S336" t="str">
        <f t="shared" si="18"/>
        <v>0</v>
      </c>
      <c r="T336" s="6">
        <f>登録者!C332</f>
        <v>0</v>
      </c>
      <c r="U336" t="str">
        <f t="shared" si="19"/>
        <v>0</v>
      </c>
      <c r="V336" t="str">
        <f t="shared" si="20"/>
        <v>0</v>
      </c>
    </row>
    <row r="337" spans="18:22" x14ac:dyDescent="0.15">
      <c r="R337" s="6">
        <f>登録者!B333</f>
        <v>0</v>
      </c>
      <c r="S337" t="str">
        <f t="shared" si="18"/>
        <v>0</v>
      </c>
      <c r="T337" s="6">
        <f>登録者!C333</f>
        <v>0</v>
      </c>
      <c r="U337" t="str">
        <f t="shared" si="19"/>
        <v>0</v>
      </c>
      <c r="V337" t="str">
        <f t="shared" si="20"/>
        <v>0</v>
      </c>
    </row>
    <row r="338" spans="18:22" x14ac:dyDescent="0.15">
      <c r="R338" s="6">
        <f>登録者!B334</f>
        <v>0</v>
      </c>
      <c r="S338" t="str">
        <f t="shared" si="18"/>
        <v>0</v>
      </c>
      <c r="T338" s="6">
        <f>登録者!C334</f>
        <v>0</v>
      </c>
      <c r="U338" t="str">
        <f t="shared" si="19"/>
        <v>0</v>
      </c>
      <c r="V338" t="str">
        <f t="shared" si="20"/>
        <v>0</v>
      </c>
    </row>
    <row r="339" spans="18:22" x14ac:dyDescent="0.15">
      <c r="R339" s="6">
        <f>登録者!B335</f>
        <v>0</v>
      </c>
      <c r="S339" t="str">
        <f t="shared" si="18"/>
        <v>0</v>
      </c>
      <c r="T339" s="6">
        <f>登録者!C335</f>
        <v>0</v>
      </c>
      <c r="U339" t="str">
        <f t="shared" si="19"/>
        <v>0</v>
      </c>
      <c r="V339" t="str">
        <f t="shared" si="20"/>
        <v>0</v>
      </c>
    </row>
    <row r="340" spans="18:22" x14ac:dyDescent="0.15">
      <c r="R340" s="6">
        <f>登録者!B336</f>
        <v>0</v>
      </c>
      <c r="S340" t="str">
        <f t="shared" ref="S340:S347" si="21">ASC(R340)</f>
        <v>0</v>
      </c>
      <c r="T340" s="6">
        <f>登録者!C336</f>
        <v>0</v>
      </c>
      <c r="U340" t="str">
        <f t="shared" ref="U340:U347" si="22">TRIM(SUBSTITUTE(T340,"　",""))</f>
        <v>0</v>
      </c>
      <c r="V340" t="str">
        <f t="shared" ref="V340:V344" si="23">TRIM(SUBSTITUTE(U340," ",""))</f>
        <v>0</v>
      </c>
    </row>
    <row r="341" spans="18:22" x14ac:dyDescent="0.15">
      <c r="R341" s="6">
        <f>登録者!B337</f>
        <v>0</v>
      </c>
      <c r="S341" t="str">
        <f t="shared" si="21"/>
        <v>0</v>
      </c>
      <c r="T341" s="6">
        <f>登録者!C337</f>
        <v>0</v>
      </c>
      <c r="U341" t="str">
        <f t="shared" si="22"/>
        <v>0</v>
      </c>
      <c r="V341" t="str">
        <f t="shared" si="23"/>
        <v>0</v>
      </c>
    </row>
    <row r="342" spans="18:22" x14ac:dyDescent="0.15">
      <c r="R342" s="6">
        <f>登録者!B338</f>
        <v>0</v>
      </c>
      <c r="S342" t="str">
        <f t="shared" si="21"/>
        <v>0</v>
      </c>
      <c r="T342" s="6">
        <f>登録者!C338</f>
        <v>0</v>
      </c>
      <c r="U342" t="str">
        <f t="shared" si="22"/>
        <v>0</v>
      </c>
      <c r="V342" t="str">
        <f t="shared" si="23"/>
        <v>0</v>
      </c>
    </row>
    <row r="343" spans="18:22" x14ac:dyDescent="0.15">
      <c r="R343" s="6">
        <f>登録者!B339</f>
        <v>0</v>
      </c>
      <c r="S343" t="str">
        <f t="shared" si="21"/>
        <v>0</v>
      </c>
      <c r="T343" s="6">
        <f>登録者!C339</f>
        <v>0</v>
      </c>
      <c r="U343" t="str">
        <f t="shared" si="22"/>
        <v>0</v>
      </c>
      <c r="V343" t="str">
        <f t="shared" si="23"/>
        <v>0</v>
      </c>
    </row>
    <row r="344" spans="18:22" x14ac:dyDescent="0.15">
      <c r="R344" s="6">
        <f>登録者!B340</f>
        <v>0</v>
      </c>
      <c r="S344" t="str">
        <f t="shared" si="21"/>
        <v>0</v>
      </c>
      <c r="T344" s="6">
        <f>登録者!C340</f>
        <v>0</v>
      </c>
      <c r="U344" t="str">
        <f t="shared" si="22"/>
        <v>0</v>
      </c>
      <c r="V344" t="str">
        <f t="shared" si="23"/>
        <v>0</v>
      </c>
    </row>
    <row r="345" spans="18:22" x14ac:dyDescent="0.15">
      <c r="R345" s="6">
        <f>登録者!B341</f>
        <v>0</v>
      </c>
      <c r="S345" t="str">
        <f t="shared" si="21"/>
        <v>0</v>
      </c>
      <c r="T345" s="6">
        <f>登録者!C341</f>
        <v>0</v>
      </c>
      <c r="U345" t="str">
        <f t="shared" si="22"/>
        <v>0</v>
      </c>
      <c r="V345" t="str">
        <f>TRIM(SUBSTITUTE(U345," ",""))</f>
        <v>0</v>
      </c>
    </row>
    <row r="346" spans="18:22" x14ac:dyDescent="0.15">
      <c r="R346" s="6">
        <f>登録者!B342</f>
        <v>0</v>
      </c>
      <c r="S346" t="str">
        <f t="shared" si="21"/>
        <v>0</v>
      </c>
      <c r="T346" s="6">
        <f>登録者!C342</f>
        <v>0</v>
      </c>
      <c r="U346" t="str">
        <f t="shared" si="22"/>
        <v>0</v>
      </c>
      <c r="V346" t="str">
        <f>TRIM(SUBSTITUTE(U346," ",""))</f>
        <v>0</v>
      </c>
    </row>
    <row r="347" spans="18:22" x14ac:dyDescent="0.15">
      <c r="R347" s="6">
        <f>登録者!B343</f>
        <v>0</v>
      </c>
      <c r="S347" t="str">
        <f t="shared" si="21"/>
        <v>0</v>
      </c>
      <c r="T347" s="6">
        <f>登録者!C343</f>
        <v>0</v>
      </c>
      <c r="U347" t="str">
        <f t="shared" si="22"/>
        <v>0</v>
      </c>
      <c r="V347" t="str">
        <f>TRIM(SUBSTITUTE(U347," ",""))</f>
        <v>0</v>
      </c>
    </row>
  </sheetData>
  <mergeCells count="1">
    <mergeCell ref="A4:B4"/>
  </mergeCells>
  <phoneticPr fontId="2"/>
  <dataValidations count="5">
    <dataValidation imeMode="on" allowBlank="1" showInputMessage="1" showErrorMessage="1" sqref="F7:G31 C7:D31" xr:uid="{00000000-0002-0000-0100-000000000000}"/>
    <dataValidation imeMode="off" allowBlank="1" showInputMessage="1" showErrorMessage="1" sqref="E7:E31" xr:uid="{00000000-0002-0000-0100-000001000000}"/>
    <dataValidation type="list" allowBlank="1" showInputMessage="1" showErrorMessage="1" sqref="H7:H31" xr:uid="{00000000-0002-0000-0100-000002000000}">
      <formula1>$P$7:$P$11</formula1>
    </dataValidation>
    <dataValidation type="list" imeMode="fullAlpha" allowBlank="1" showInputMessage="1" showErrorMessage="1" sqref="B7:B31" xr:uid="{00000000-0002-0000-0100-000003000000}">
      <formula1>$R$7:$R$335</formula1>
    </dataValidation>
    <dataValidation type="list" allowBlank="1" showInputMessage="1" showErrorMessage="1" sqref="I7:I31" xr:uid="{00000000-0002-0000-0100-000004000000}">
      <formula1>$P$8:$P$11</formula1>
    </dataValidation>
  </dataValidations>
  <printOptions horizontalCentered="1" verticalCentered="1"/>
  <pageMargins left="0.19685039370078741" right="0.19685039370078741" top="0.19685039370078741" bottom="0.19685039370078741" header="0.11811023622047245" footer="0"/>
  <pageSetup paperSize="9" scale="120" orientation="landscape" horizontalDpi="4294967293" verticalDpi="36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sheetPr>
  <dimension ref="A1:P400"/>
  <sheetViews>
    <sheetView showGridLines="0" zoomScale="85" zoomScaleNormal="85" zoomScaleSheetLayoutView="100" workbookViewId="0">
      <selection activeCell="H5" sqref="H5"/>
    </sheetView>
  </sheetViews>
  <sheetFormatPr defaultRowHeight="13.5" x14ac:dyDescent="0.15"/>
  <cols>
    <col min="1" max="1" width="4.25" customWidth="1"/>
    <col min="2" max="2" width="20.625" customWidth="1"/>
    <col min="3" max="3" width="9.625" customWidth="1"/>
    <col min="4" max="4" width="20.625" customWidth="1"/>
    <col min="5" max="5" width="9.625" customWidth="1"/>
    <col min="6" max="6" width="20.625" customWidth="1"/>
    <col min="7" max="7" width="9.625" customWidth="1"/>
    <col min="8" max="8" width="27.25" bestFit="1" customWidth="1"/>
    <col min="9" max="9" width="4.25" customWidth="1"/>
    <col min="10" max="10" width="18.375" customWidth="1"/>
    <col min="11" max="11" width="9.5" customWidth="1"/>
    <col min="12" max="13" width="17.375" customWidth="1"/>
    <col min="14" max="14" width="28" customWidth="1"/>
    <col min="15" max="16" width="17.375" customWidth="1"/>
  </cols>
  <sheetData>
    <row r="1" spans="1:16" ht="37.5" customHeight="1" x14ac:dyDescent="0.15">
      <c r="A1" s="3" t="s">
        <v>60</v>
      </c>
      <c r="B1" s="3"/>
      <c r="C1" s="4" t="s">
        <v>41</v>
      </c>
      <c r="D1" s="3"/>
      <c r="E1" s="4"/>
      <c r="F1" s="3"/>
      <c r="J1" s="1"/>
      <c r="L1">
        <f>申込書!E7</f>
        <v>0</v>
      </c>
    </row>
    <row r="2" spans="1:16" ht="20.100000000000001" customHeight="1" x14ac:dyDescent="0.15">
      <c r="A2" s="3"/>
      <c r="D2" s="3"/>
      <c r="E2" s="4"/>
      <c r="F2" s="3"/>
      <c r="G2" s="4"/>
      <c r="J2" s="1"/>
    </row>
    <row r="3" spans="1:16" ht="20.100000000000001" customHeight="1" x14ac:dyDescent="0.15">
      <c r="A3" s="3"/>
      <c r="B3" s="3" t="s">
        <v>76</v>
      </c>
      <c r="C3" s="4"/>
      <c r="D3" s="3"/>
      <c r="E3" s="4"/>
      <c r="F3" s="3"/>
      <c r="G3" s="4"/>
      <c r="J3" s="1"/>
    </row>
    <row r="4" spans="1:16" s="1" customFormat="1" ht="36.75" customHeight="1" x14ac:dyDescent="0.15">
      <c r="A4" s="9" t="s">
        <v>37</v>
      </c>
      <c r="B4" s="23" t="s">
        <v>57</v>
      </c>
      <c r="C4" s="42" t="s">
        <v>73</v>
      </c>
      <c r="D4" s="23" t="s">
        <v>58</v>
      </c>
      <c r="E4" s="42" t="s">
        <v>73</v>
      </c>
      <c r="F4" s="23" t="s">
        <v>59</v>
      </c>
      <c r="G4" s="63" t="s">
        <v>73</v>
      </c>
      <c r="H4" s="65" t="s">
        <v>35</v>
      </c>
    </row>
    <row r="5" spans="1:16" s="11" customFormat="1" ht="20.100000000000001" customHeight="1" x14ac:dyDescent="0.15">
      <c r="A5" s="14" t="str">
        <f>IF(B5&lt;&gt;"",1,"")</f>
        <v/>
      </c>
      <c r="B5" s="109"/>
      <c r="C5" s="110"/>
      <c r="D5" s="109"/>
      <c r="E5" s="110"/>
      <c r="F5" s="109"/>
      <c r="G5" s="111"/>
      <c r="H5" s="112"/>
      <c r="L5" s="12" t="str">
        <f>個人!L7</f>
        <v>美深町トランポリン協会</v>
      </c>
      <c r="N5" t="s">
        <v>80</v>
      </c>
      <c r="P5" s="11" t="str">
        <f>個人!C7</f>
        <v/>
      </c>
    </row>
    <row r="6" spans="1:16" s="11" customFormat="1" ht="20.100000000000001" customHeight="1" x14ac:dyDescent="0.15">
      <c r="A6" s="14" t="str">
        <f>IF(B6&lt;&gt;"",A5+1,"")</f>
        <v/>
      </c>
      <c r="B6" s="13"/>
      <c r="C6" s="10"/>
      <c r="D6" s="13"/>
      <c r="E6" s="10"/>
      <c r="F6" s="13"/>
      <c r="G6" s="64"/>
      <c r="H6" s="72"/>
      <c r="L6" s="12" t="str">
        <f>個人!L8</f>
        <v>風連トランポリン協会</v>
      </c>
      <c r="N6" t="s">
        <v>81</v>
      </c>
      <c r="P6" s="11" t="str">
        <f>個人!C8</f>
        <v/>
      </c>
    </row>
    <row r="7" spans="1:16" s="11" customFormat="1" ht="20.100000000000001" customHeight="1" x14ac:dyDescent="0.15">
      <c r="A7" s="15" t="str">
        <f>IF(B7&lt;&gt;"",A6+1,"")</f>
        <v/>
      </c>
      <c r="B7" s="13"/>
      <c r="C7" s="10"/>
      <c r="D7" s="13"/>
      <c r="E7" s="10"/>
      <c r="F7" s="13"/>
      <c r="G7" s="64"/>
      <c r="H7" s="72"/>
      <c r="L7" s="12" t="str">
        <f>個人!L9</f>
        <v>士別トランポリン協会</v>
      </c>
      <c r="N7" t="s">
        <v>82</v>
      </c>
      <c r="P7" s="11" t="str">
        <f>個人!C9</f>
        <v/>
      </c>
    </row>
    <row r="8" spans="1:16" s="11" customFormat="1" ht="20.100000000000001" customHeight="1" x14ac:dyDescent="0.15">
      <c r="A8" s="15" t="str">
        <f>IF(B8&lt;&gt;"",A7+1,"")</f>
        <v/>
      </c>
      <c r="B8" s="13"/>
      <c r="C8" s="10"/>
      <c r="D8" s="13"/>
      <c r="E8" s="10"/>
      <c r="F8" s="13"/>
      <c r="G8" s="64"/>
      <c r="H8" s="72"/>
      <c r="L8" s="12" t="str">
        <f>個人!L10</f>
        <v>滝上町トランポリン協会</v>
      </c>
      <c r="N8" t="s">
        <v>83</v>
      </c>
      <c r="P8" s="11" t="str">
        <f>個人!C10</f>
        <v/>
      </c>
    </row>
    <row r="9" spans="1:16" s="11" customFormat="1" ht="20.100000000000001" customHeight="1" x14ac:dyDescent="0.15">
      <c r="A9" s="66" t="str">
        <f>IF(B9&lt;&gt;"",A8+1,"")</f>
        <v/>
      </c>
      <c r="B9" s="67"/>
      <c r="C9" s="68"/>
      <c r="D9" s="67"/>
      <c r="E9" s="68"/>
      <c r="F9" s="67"/>
      <c r="G9" s="69"/>
      <c r="H9" s="73"/>
      <c r="L9" s="12" t="str">
        <f>個人!L11</f>
        <v>トランポリンクラブKITAMI</v>
      </c>
      <c r="N9" t="s">
        <v>84</v>
      </c>
      <c r="P9" s="11" t="str">
        <f>個人!C11</f>
        <v/>
      </c>
    </row>
    <row r="10" spans="1:16" ht="19.5" customHeight="1" x14ac:dyDescent="0.15">
      <c r="A10" s="70">
        <f>COUNT(A5:A9)</f>
        <v>0</v>
      </c>
      <c r="L10" s="12" t="str">
        <f>個人!L12</f>
        <v>北見工業大学トランポリン競技部</v>
      </c>
      <c r="P10" s="11" t="str">
        <f>個人!C12</f>
        <v/>
      </c>
    </row>
    <row r="11" spans="1:16" ht="19.5" customHeight="1" x14ac:dyDescent="0.15">
      <c r="L11" s="12" t="str">
        <f>個人!L13</f>
        <v>北藤会</v>
      </c>
      <c r="P11" s="11" t="str">
        <f>個人!C13</f>
        <v/>
      </c>
    </row>
    <row r="12" spans="1:16" ht="20.100000000000001" customHeight="1" x14ac:dyDescent="0.15">
      <c r="A12" s="3"/>
      <c r="B12" s="3" t="s">
        <v>77</v>
      </c>
      <c r="C12" s="4"/>
      <c r="D12" s="3"/>
      <c r="E12" s="4"/>
      <c r="F12" s="3"/>
      <c r="G12" s="4"/>
      <c r="J12" s="1"/>
      <c r="L12" s="12" t="str">
        <f>個人!L14</f>
        <v>サンスピリッツ</v>
      </c>
      <c r="P12" s="11" t="str">
        <f>個人!C14</f>
        <v/>
      </c>
    </row>
    <row r="13" spans="1:16" s="1" customFormat="1" ht="36.75" customHeight="1" x14ac:dyDescent="0.15">
      <c r="A13" s="9" t="s">
        <v>37</v>
      </c>
      <c r="B13" s="23" t="s">
        <v>57</v>
      </c>
      <c r="C13" s="42" t="s">
        <v>73</v>
      </c>
      <c r="D13" s="23" t="s">
        <v>58</v>
      </c>
      <c r="E13" s="42" t="s">
        <v>73</v>
      </c>
      <c r="F13" s="23" t="s">
        <v>59</v>
      </c>
      <c r="G13" s="63" t="s">
        <v>73</v>
      </c>
      <c r="H13" s="65" t="s">
        <v>35</v>
      </c>
      <c r="L13" s="12" t="str">
        <f>個人!L15</f>
        <v>津別トランポリンクラブ</v>
      </c>
      <c r="P13" s="11" t="str">
        <f>個人!C15</f>
        <v/>
      </c>
    </row>
    <row r="14" spans="1:16" s="11" customFormat="1" ht="20.100000000000001" customHeight="1" x14ac:dyDescent="0.15">
      <c r="A14" s="14" t="str">
        <f>IF(B14&lt;&gt;"",1,"")</f>
        <v/>
      </c>
      <c r="B14" s="109"/>
      <c r="C14" s="110"/>
      <c r="D14" s="109"/>
      <c r="E14" s="110"/>
      <c r="F14" s="109"/>
      <c r="G14" s="111"/>
      <c r="H14" s="112"/>
      <c r="L14" s="12" t="str">
        <f>個人!L16</f>
        <v>釧路トランポリンキッズスポーツ少年団</v>
      </c>
      <c r="P14" s="11" t="str">
        <f>個人!C16</f>
        <v/>
      </c>
    </row>
    <row r="15" spans="1:16" s="11" customFormat="1" ht="20.100000000000001" customHeight="1" x14ac:dyDescent="0.15">
      <c r="A15" s="14" t="str">
        <f>IF(B15&lt;&gt;"",A14+1,"")</f>
        <v/>
      </c>
      <c r="B15" s="13"/>
      <c r="C15" s="10"/>
      <c r="D15" s="13"/>
      <c r="E15" s="10"/>
      <c r="F15" s="13"/>
      <c r="G15" s="64"/>
      <c r="H15" s="72"/>
      <c r="L15" s="12" t="str">
        <f>個人!L17</f>
        <v>釧路TCアクティヴ</v>
      </c>
      <c r="P15" s="11" t="str">
        <f>個人!C17</f>
        <v/>
      </c>
    </row>
    <row r="16" spans="1:16" s="11" customFormat="1" ht="20.100000000000001" customHeight="1" x14ac:dyDescent="0.15">
      <c r="A16" s="15" t="str">
        <f>IF(B16&lt;&gt;"",A15+1,"")</f>
        <v/>
      </c>
      <c r="B16" s="13"/>
      <c r="C16" s="10"/>
      <c r="D16" s="13"/>
      <c r="E16" s="10"/>
      <c r="F16" s="13"/>
      <c r="G16" s="64"/>
      <c r="H16" s="72"/>
      <c r="L16" s="12" t="str">
        <f>個人!L18</f>
        <v>なかの体操クラブ</v>
      </c>
      <c r="P16" s="11" t="str">
        <f>個人!C18</f>
        <v/>
      </c>
    </row>
    <row r="17" spans="1:16" s="11" customFormat="1" ht="20.100000000000001" customHeight="1" x14ac:dyDescent="0.15">
      <c r="A17" s="15" t="str">
        <f>IF(B17&lt;&gt;"",A16+1,"")</f>
        <v/>
      </c>
      <c r="B17" s="13"/>
      <c r="C17" s="10"/>
      <c r="D17" s="13"/>
      <c r="E17" s="10"/>
      <c r="F17" s="13"/>
      <c r="G17" s="64"/>
      <c r="H17" s="72"/>
      <c r="L17" s="12" t="str">
        <f>個人!L19</f>
        <v>十勝ジュニア体操クラブ</v>
      </c>
      <c r="P17" s="11" t="str">
        <f>個人!C19</f>
        <v/>
      </c>
    </row>
    <row r="18" spans="1:16" s="11" customFormat="1" ht="20.100000000000001" customHeight="1" x14ac:dyDescent="0.15">
      <c r="A18" s="66" t="str">
        <f>IF(B18&lt;&gt;"",A17+1,"")</f>
        <v/>
      </c>
      <c r="B18" s="67"/>
      <c r="C18" s="68"/>
      <c r="D18" s="67"/>
      <c r="E18" s="68"/>
      <c r="F18" s="67"/>
      <c r="G18" s="69"/>
      <c r="H18" s="73"/>
      <c r="L18" s="12" t="str">
        <f>個人!L20</f>
        <v>幕別トランポリンクラブ　フーニ</v>
      </c>
      <c r="P18" s="11" t="str">
        <f>個人!C20</f>
        <v/>
      </c>
    </row>
    <row r="19" spans="1:16" ht="19.5" customHeight="1" x14ac:dyDescent="0.15">
      <c r="A19" s="70">
        <f>COUNT(A14:A18)</f>
        <v>0</v>
      </c>
      <c r="L19" s="12" t="str">
        <f>個人!L21</f>
        <v>音更トランポリンクラブ</v>
      </c>
      <c r="P19" s="11" t="str">
        <f>個人!C21</f>
        <v/>
      </c>
    </row>
    <row r="20" spans="1:16" ht="19.5" customHeight="1" x14ac:dyDescent="0.15">
      <c r="L20" s="12" t="str">
        <f>個人!L22</f>
        <v>トランポリンクラブ　るねは</v>
      </c>
      <c r="P20" s="11" t="str">
        <f>個人!C22</f>
        <v/>
      </c>
    </row>
    <row r="21" spans="1:16" ht="19.5" customHeight="1" x14ac:dyDescent="0.15">
      <c r="L21" s="12" t="str">
        <f>個人!L23</f>
        <v>くしろ体操クラブ</v>
      </c>
      <c r="P21" s="11" t="str">
        <f>個人!C23</f>
        <v/>
      </c>
    </row>
    <row r="22" spans="1:16" ht="19.5" customHeight="1" x14ac:dyDescent="0.15">
      <c r="L22" s="12" t="str">
        <f>個人!L24</f>
        <v>小樽商科大学トランポリン競技部</v>
      </c>
      <c r="P22" s="11" t="str">
        <f>個人!C24</f>
        <v/>
      </c>
    </row>
    <row r="23" spans="1:16" ht="19.5" customHeight="1" x14ac:dyDescent="0.15">
      <c r="L23" s="12">
        <f>個人!L25</f>
        <v>0</v>
      </c>
      <c r="P23" s="11" t="str">
        <f>個人!C25</f>
        <v/>
      </c>
    </row>
    <row r="24" spans="1:16" ht="19.5" customHeight="1" x14ac:dyDescent="0.15">
      <c r="L24" s="12">
        <f>個人!L26</f>
        <v>0</v>
      </c>
      <c r="P24" s="11" t="str">
        <f>個人!C26</f>
        <v/>
      </c>
    </row>
    <row r="25" spans="1:16" ht="19.5" customHeight="1" x14ac:dyDescent="0.15">
      <c r="L25" s="12">
        <f>個人!L27</f>
        <v>0</v>
      </c>
      <c r="P25" s="11" t="str">
        <f>個人!C27</f>
        <v/>
      </c>
    </row>
    <row r="26" spans="1:16" ht="19.5" customHeight="1" x14ac:dyDescent="0.15">
      <c r="L26" s="12">
        <f>個人!L28</f>
        <v>0</v>
      </c>
      <c r="P26" s="11" t="str">
        <f>個人!C28</f>
        <v/>
      </c>
    </row>
    <row r="27" spans="1:16" ht="19.5" customHeight="1" x14ac:dyDescent="0.15">
      <c r="L27" s="12">
        <f>個人!L29</f>
        <v>0</v>
      </c>
      <c r="P27" s="11" t="str">
        <f>個人!C29</f>
        <v/>
      </c>
    </row>
    <row r="28" spans="1:16" ht="19.5" customHeight="1" x14ac:dyDescent="0.15">
      <c r="L28" s="12">
        <f>個人!L30</f>
        <v>0</v>
      </c>
      <c r="P28" s="11" t="str">
        <f>個人!C30</f>
        <v/>
      </c>
    </row>
    <row r="29" spans="1:16" ht="19.5" customHeight="1" x14ac:dyDescent="0.15">
      <c r="L29" s="12">
        <f>個人!L31</f>
        <v>0</v>
      </c>
      <c r="P29" s="11" t="str">
        <f>個人!C31</f>
        <v/>
      </c>
    </row>
    <row r="30" spans="1:16" ht="19.5" customHeight="1" x14ac:dyDescent="0.15">
      <c r="L30" s="12">
        <f>個人!L32</f>
        <v>0</v>
      </c>
      <c r="P30" s="11"/>
    </row>
    <row r="31" spans="1:16" ht="19.5" customHeight="1" x14ac:dyDescent="0.15">
      <c r="L31" s="12">
        <f>個人!L33</f>
        <v>0</v>
      </c>
      <c r="P31" s="11"/>
    </row>
    <row r="32" spans="1:16" ht="19.5" customHeight="1" x14ac:dyDescent="0.15">
      <c r="L32" s="12">
        <f>個人!L34</f>
        <v>0</v>
      </c>
      <c r="P32" s="11"/>
    </row>
    <row r="33" spans="12:16" ht="19.5" customHeight="1" x14ac:dyDescent="0.15">
      <c r="L33" s="12">
        <f>個人!L35</f>
        <v>0</v>
      </c>
      <c r="P33" s="11"/>
    </row>
    <row r="34" spans="12:16" ht="19.5" customHeight="1" x14ac:dyDescent="0.15">
      <c r="L34" s="12">
        <f>個人!L36</f>
        <v>0</v>
      </c>
      <c r="P34" s="11"/>
    </row>
    <row r="35" spans="12:16" ht="19.5" customHeight="1" x14ac:dyDescent="0.15">
      <c r="L35" s="12">
        <f>個人!L37</f>
        <v>0</v>
      </c>
      <c r="P35" s="11"/>
    </row>
    <row r="36" spans="12:16" ht="19.5" customHeight="1" x14ac:dyDescent="0.15">
      <c r="L36" s="12">
        <f>個人!L38</f>
        <v>0</v>
      </c>
      <c r="P36" s="11"/>
    </row>
    <row r="37" spans="12:16" ht="19.5" customHeight="1" x14ac:dyDescent="0.15">
      <c r="L37" s="12">
        <f>個人!L39</f>
        <v>0</v>
      </c>
      <c r="P37" s="11"/>
    </row>
    <row r="38" spans="12:16" ht="19.5" customHeight="1" x14ac:dyDescent="0.15">
      <c r="L38" s="12">
        <f>個人!L40</f>
        <v>0</v>
      </c>
      <c r="P38" s="11"/>
    </row>
    <row r="39" spans="12:16" ht="19.5" customHeight="1" x14ac:dyDescent="0.15">
      <c r="L39" s="12">
        <f>個人!L41</f>
        <v>0</v>
      </c>
      <c r="P39" s="11"/>
    </row>
    <row r="40" spans="12:16" ht="19.5" customHeight="1" x14ac:dyDescent="0.15">
      <c r="L40" s="12">
        <f>個人!L42</f>
        <v>0</v>
      </c>
      <c r="P40" s="11"/>
    </row>
    <row r="41" spans="12:16" ht="19.5" customHeight="1" x14ac:dyDescent="0.15">
      <c r="L41" s="12">
        <f>個人!L43</f>
        <v>0</v>
      </c>
      <c r="P41" s="11"/>
    </row>
    <row r="42" spans="12:16" ht="19.5" customHeight="1" x14ac:dyDescent="0.15">
      <c r="L42" s="12">
        <f>個人!L44</f>
        <v>0</v>
      </c>
      <c r="P42" s="11"/>
    </row>
    <row r="43" spans="12:16" ht="19.5" customHeight="1" x14ac:dyDescent="0.15">
      <c r="L43" s="12">
        <f>個人!L45</f>
        <v>0</v>
      </c>
      <c r="P43" s="11"/>
    </row>
    <row r="44" spans="12:16" x14ac:dyDescent="0.15">
      <c r="L44" s="12">
        <f>個人!L46</f>
        <v>0</v>
      </c>
      <c r="P44" s="11"/>
    </row>
    <row r="45" spans="12:16" x14ac:dyDescent="0.15">
      <c r="L45" s="12">
        <f>個人!L47</f>
        <v>0</v>
      </c>
      <c r="P45" s="11"/>
    </row>
    <row r="46" spans="12:16" x14ac:dyDescent="0.15">
      <c r="L46" s="12">
        <f>個人!L48</f>
        <v>0</v>
      </c>
      <c r="P46" s="11"/>
    </row>
    <row r="47" spans="12:16" x14ac:dyDescent="0.15">
      <c r="L47" s="12">
        <f>個人!L49</f>
        <v>0</v>
      </c>
      <c r="P47" s="11"/>
    </row>
    <row r="48" spans="12:16" x14ac:dyDescent="0.15">
      <c r="L48" s="12">
        <f>個人!L50</f>
        <v>0</v>
      </c>
      <c r="P48" s="11"/>
    </row>
    <row r="49" spans="12:16" x14ac:dyDescent="0.15">
      <c r="L49" s="12">
        <f>個人!L51</f>
        <v>0</v>
      </c>
      <c r="P49" s="11"/>
    </row>
    <row r="50" spans="12:16" x14ac:dyDescent="0.15">
      <c r="L50" s="12">
        <f>個人!L52</f>
        <v>0</v>
      </c>
      <c r="P50" s="11"/>
    </row>
    <row r="51" spans="12:16" x14ac:dyDescent="0.15">
      <c r="L51" s="12">
        <f>個人!L53</f>
        <v>0</v>
      </c>
      <c r="P51" s="11"/>
    </row>
    <row r="52" spans="12:16" x14ac:dyDescent="0.15">
      <c r="L52" s="12">
        <f>個人!L54</f>
        <v>0</v>
      </c>
      <c r="P52" s="11"/>
    </row>
    <row r="53" spans="12:16" x14ac:dyDescent="0.15">
      <c r="P53" s="11"/>
    </row>
    <row r="54" spans="12:16" x14ac:dyDescent="0.15">
      <c r="P54" s="11"/>
    </row>
    <row r="55" spans="12:16" x14ac:dyDescent="0.15">
      <c r="P55" s="11"/>
    </row>
    <row r="56" spans="12:16" x14ac:dyDescent="0.15">
      <c r="P56" s="11"/>
    </row>
    <row r="57" spans="12:16" x14ac:dyDescent="0.15">
      <c r="P57" s="11"/>
    </row>
    <row r="58" spans="12:16" x14ac:dyDescent="0.15">
      <c r="P58" s="11"/>
    </row>
    <row r="59" spans="12:16" x14ac:dyDescent="0.15">
      <c r="P59" s="11"/>
    </row>
    <row r="60" spans="12:16" x14ac:dyDescent="0.15">
      <c r="P60" s="11"/>
    </row>
    <row r="61" spans="12:16" x14ac:dyDescent="0.15">
      <c r="P61" s="11"/>
    </row>
    <row r="62" spans="12:16" x14ac:dyDescent="0.15">
      <c r="P62" s="11"/>
    </row>
    <row r="63" spans="12:16" x14ac:dyDescent="0.15">
      <c r="P63" s="11"/>
    </row>
    <row r="64" spans="12:16" x14ac:dyDescent="0.15">
      <c r="P64" s="11"/>
    </row>
    <row r="65" spans="16:16" x14ac:dyDescent="0.15">
      <c r="P65" s="11"/>
    </row>
    <row r="66" spans="16:16" x14ac:dyDescent="0.15">
      <c r="P66" s="11"/>
    </row>
    <row r="67" spans="16:16" x14ac:dyDescent="0.15">
      <c r="P67" s="11"/>
    </row>
    <row r="68" spans="16:16" x14ac:dyDescent="0.15">
      <c r="P68" s="11"/>
    </row>
    <row r="69" spans="16:16" x14ac:dyDescent="0.15">
      <c r="P69" s="11"/>
    </row>
    <row r="70" spans="16:16" x14ac:dyDescent="0.15">
      <c r="P70" s="11"/>
    </row>
    <row r="71" spans="16:16" x14ac:dyDescent="0.15">
      <c r="P71" s="11"/>
    </row>
    <row r="72" spans="16:16" x14ac:dyDescent="0.15">
      <c r="P72" s="11"/>
    </row>
    <row r="73" spans="16:16" x14ac:dyDescent="0.15">
      <c r="P73" s="11"/>
    </row>
    <row r="74" spans="16:16" x14ac:dyDescent="0.15">
      <c r="P74" s="11"/>
    </row>
    <row r="75" spans="16:16" x14ac:dyDescent="0.15">
      <c r="P75" s="11"/>
    </row>
    <row r="76" spans="16:16" x14ac:dyDescent="0.15">
      <c r="P76" s="11"/>
    </row>
    <row r="77" spans="16:16" x14ac:dyDescent="0.15">
      <c r="P77" s="11"/>
    </row>
    <row r="78" spans="16:16" x14ac:dyDescent="0.15">
      <c r="P78" s="11"/>
    </row>
    <row r="79" spans="16:16" x14ac:dyDescent="0.15">
      <c r="P79" s="11"/>
    </row>
    <row r="80" spans="16:16" x14ac:dyDescent="0.15">
      <c r="P80" s="11"/>
    </row>
    <row r="81" spans="16:16" x14ac:dyDescent="0.15">
      <c r="P81" s="11"/>
    </row>
    <row r="82" spans="16:16" x14ac:dyDescent="0.15">
      <c r="P82" s="11"/>
    </row>
    <row r="83" spans="16:16" x14ac:dyDescent="0.15">
      <c r="P83" s="11"/>
    </row>
    <row r="84" spans="16:16" x14ac:dyDescent="0.15">
      <c r="P84" s="11"/>
    </row>
    <row r="85" spans="16:16" x14ac:dyDescent="0.15">
      <c r="P85" s="11"/>
    </row>
    <row r="86" spans="16:16" x14ac:dyDescent="0.15">
      <c r="P86" s="11"/>
    </row>
    <row r="87" spans="16:16" x14ac:dyDescent="0.15">
      <c r="P87" s="11"/>
    </row>
    <row r="88" spans="16:16" x14ac:dyDescent="0.15">
      <c r="P88" s="11"/>
    </row>
    <row r="89" spans="16:16" x14ac:dyDescent="0.15">
      <c r="P89" s="11"/>
    </row>
    <row r="90" spans="16:16" x14ac:dyDescent="0.15">
      <c r="P90" s="11"/>
    </row>
    <row r="91" spans="16:16" x14ac:dyDescent="0.15">
      <c r="P91" s="11"/>
    </row>
    <row r="92" spans="16:16" x14ac:dyDescent="0.15">
      <c r="P92" s="11"/>
    </row>
    <row r="93" spans="16:16" x14ac:dyDescent="0.15">
      <c r="P93" s="11"/>
    </row>
    <row r="94" spans="16:16" x14ac:dyDescent="0.15">
      <c r="P94" s="11"/>
    </row>
    <row r="95" spans="16:16" x14ac:dyDescent="0.15">
      <c r="P95" s="11"/>
    </row>
    <row r="96" spans="16:16" x14ac:dyDescent="0.15">
      <c r="P96" s="11"/>
    </row>
    <row r="97" spans="16:16" x14ac:dyDescent="0.15">
      <c r="P97" s="11"/>
    </row>
    <row r="98" spans="16:16" x14ac:dyDescent="0.15">
      <c r="P98" s="11"/>
    </row>
    <row r="99" spans="16:16" x14ac:dyDescent="0.15">
      <c r="P99" s="11"/>
    </row>
    <row r="100" spans="16:16" x14ac:dyDescent="0.15">
      <c r="P100" s="11"/>
    </row>
    <row r="101" spans="16:16" x14ac:dyDescent="0.15">
      <c r="P101" s="11"/>
    </row>
    <row r="102" spans="16:16" x14ac:dyDescent="0.15">
      <c r="P102" s="11"/>
    </row>
    <row r="103" spans="16:16" x14ac:dyDescent="0.15">
      <c r="P103" s="11"/>
    </row>
    <row r="104" spans="16:16" x14ac:dyDescent="0.15">
      <c r="P104" s="11"/>
    </row>
    <row r="105" spans="16:16" x14ac:dyDescent="0.15">
      <c r="P105" s="11"/>
    </row>
    <row r="106" spans="16:16" x14ac:dyDescent="0.15">
      <c r="P106" s="11"/>
    </row>
    <row r="107" spans="16:16" x14ac:dyDescent="0.15">
      <c r="P107" s="11"/>
    </row>
    <row r="108" spans="16:16" x14ac:dyDescent="0.15">
      <c r="P108" s="11"/>
    </row>
    <row r="109" spans="16:16" x14ac:dyDescent="0.15">
      <c r="P109" s="11"/>
    </row>
    <row r="110" spans="16:16" x14ac:dyDescent="0.15">
      <c r="P110" s="11"/>
    </row>
    <row r="111" spans="16:16" x14ac:dyDescent="0.15">
      <c r="P111" s="11"/>
    </row>
    <row r="112" spans="16:16" x14ac:dyDescent="0.15">
      <c r="P112" s="11"/>
    </row>
    <row r="113" spans="16:16" x14ac:dyDescent="0.15">
      <c r="P113" s="11"/>
    </row>
    <row r="114" spans="16:16" x14ac:dyDescent="0.15">
      <c r="P114" s="11"/>
    </row>
    <row r="115" spans="16:16" x14ac:dyDescent="0.15">
      <c r="P115" s="11"/>
    </row>
    <row r="116" spans="16:16" x14ac:dyDescent="0.15">
      <c r="P116" s="11"/>
    </row>
    <row r="117" spans="16:16" x14ac:dyDescent="0.15">
      <c r="P117" s="11"/>
    </row>
    <row r="118" spans="16:16" x14ac:dyDescent="0.15">
      <c r="P118" s="11"/>
    </row>
    <row r="119" spans="16:16" x14ac:dyDescent="0.15">
      <c r="P119" s="11"/>
    </row>
    <row r="120" spans="16:16" x14ac:dyDescent="0.15">
      <c r="P120" s="11"/>
    </row>
    <row r="121" spans="16:16" x14ac:dyDescent="0.15">
      <c r="P121" s="11"/>
    </row>
    <row r="122" spans="16:16" x14ac:dyDescent="0.15">
      <c r="P122" s="11"/>
    </row>
    <row r="123" spans="16:16" x14ac:dyDescent="0.15">
      <c r="P123" s="11"/>
    </row>
    <row r="124" spans="16:16" x14ac:dyDescent="0.15">
      <c r="P124" s="11"/>
    </row>
    <row r="125" spans="16:16" x14ac:dyDescent="0.15">
      <c r="P125" s="11"/>
    </row>
    <row r="126" spans="16:16" x14ac:dyDescent="0.15">
      <c r="P126" s="11"/>
    </row>
    <row r="127" spans="16:16" x14ac:dyDescent="0.15">
      <c r="P127" s="11"/>
    </row>
    <row r="128" spans="16:16" x14ac:dyDescent="0.15">
      <c r="P128" s="11"/>
    </row>
    <row r="129" spans="16:16" x14ac:dyDescent="0.15">
      <c r="P129" s="11"/>
    </row>
    <row r="130" spans="16:16" x14ac:dyDescent="0.15">
      <c r="P130" s="11"/>
    </row>
    <row r="131" spans="16:16" x14ac:dyDescent="0.15">
      <c r="P131" s="11"/>
    </row>
    <row r="132" spans="16:16" x14ac:dyDescent="0.15">
      <c r="P132" s="11"/>
    </row>
    <row r="133" spans="16:16" x14ac:dyDescent="0.15">
      <c r="P133" s="11"/>
    </row>
    <row r="134" spans="16:16" x14ac:dyDescent="0.15">
      <c r="P134" s="11"/>
    </row>
    <row r="135" spans="16:16" x14ac:dyDescent="0.15">
      <c r="P135" s="11"/>
    </row>
    <row r="136" spans="16:16" x14ac:dyDescent="0.15">
      <c r="P136" s="11"/>
    </row>
    <row r="137" spans="16:16" x14ac:dyDescent="0.15">
      <c r="P137" s="11"/>
    </row>
    <row r="138" spans="16:16" x14ac:dyDescent="0.15">
      <c r="P138" s="11"/>
    </row>
    <row r="139" spans="16:16" x14ac:dyDescent="0.15">
      <c r="P139" s="11"/>
    </row>
    <row r="140" spans="16:16" x14ac:dyDescent="0.15">
      <c r="P140" s="11"/>
    </row>
    <row r="141" spans="16:16" x14ac:dyDescent="0.15">
      <c r="P141" s="11"/>
    </row>
    <row r="142" spans="16:16" x14ac:dyDescent="0.15">
      <c r="P142" s="11"/>
    </row>
    <row r="143" spans="16:16" x14ac:dyDescent="0.15">
      <c r="P143" s="11"/>
    </row>
    <row r="144" spans="16:16" x14ac:dyDescent="0.15">
      <c r="P144" s="11"/>
    </row>
    <row r="145" spans="16:16" x14ac:dyDescent="0.15">
      <c r="P145" s="11"/>
    </row>
    <row r="146" spans="16:16" x14ac:dyDescent="0.15">
      <c r="P146" s="11"/>
    </row>
    <row r="147" spans="16:16" x14ac:dyDescent="0.15">
      <c r="P147" s="11"/>
    </row>
    <row r="148" spans="16:16" x14ac:dyDescent="0.15">
      <c r="P148" s="11"/>
    </row>
    <row r="149" spans="16:16" x14ac:dyDescent="0.15">
      <c r="P149" s="11"/>
    </row>
    <row r="150" spans="16:16" x14ac:dyDescent="0.15">
      <c r="P150" s="11"/>
    </row>
    <row r="151" spans="16:16" x14ac:dyDescent="0.15">
      <c r="P151" s="11"/>
    </row>
    <row r="152" spans="16:16" x14ac:dyDescent="0.15">
      <c r="P152" s="11"/>
    </row>
    <row r="153" spans="16:16" x14ac:dyDescent="0.15">
      <c r="P153" s="11"/>
    </row>
    <row r="154" spans="16:16" x14ac:dyDescent="0.15">
      <c r="P154" s="11"/>
    </row>
    <row r="155" spans="16:16" x14ac:dyDescent="0.15">
      <c r="P155" s="11"/>
    </row>
    <row r="156" spans="16:16" x14ac:dyDescent="0.15">
      <c r="P156" s="11"/>
    </row>
    <row r="157" spans="16:16" x14ac:dyDescent="0.15">
      <c r="P157" s="11"/>
    </row>
    <row r="158" spans="16:16" x14ac:dyDescent="0.15">
      <c r="P158" s="11"/>
    </row>
    <row r="159" spans="16:16" x14ac:dyDescent="0.15">
      <c r="P159" s="11"/>
    </row>
    <row r="160" spans="16:16" x14ac:dyDescent="0.15">
      <c r="P160" s="11"/>
    </row>
    <row r="161" spans="16:16" x14ac:dyDescent="0.15">
      <c r="P161" s="11"/>
    </row>
    <row r="162" spans="16:16" x14ac:dyDescent="0.15">
      <c r="P162" s="11"/>
    </row>
    <row r="163" spans="16:16" x14ac:dyDescent="0.15">
      <c r="P163" s="11"/>
    </row>
    <row r="164" spans="16:16" x14ac:dyDescent="0.15">
      <c r="P164" s="11"/>
    </row>
    <row r="165" spans="16:16" x14ac:dyDescent="0.15">
      <c r="P165" s="11"/>
    </row>
    <row r="166" spans="16:16" x14ac:dyDescent="0.15">
      <c r="P166" s="11"/>
    </row>
    <row r="167" spans="16:16" x14ac:dyDescent="0.15">
      <c r="P167" s="11"/>
    </row>
    <row r="168" spans="16:16" x14ac:dyDescent="0.15">
      <c r="P168" s="11"/>
    </row>
    <row r="169" spans="16:16" x14ac:dyDescent="0.15">
      <c r="P169" s="11"/>
    </row>
    <row r="170" spans="16:16" x14ac:dyDescent="0.15">
      <c r="P170" s="11"/>
    </row>
    <row r="171" spans="16:16" x14ac:dyDescent="0.15">
      <c r="P171" s="11"/>
    </row>
    <row r="172" spans="16:16" x14ac:dyDescent="0.15">
      <c r="P172" s="11"/>
    </row>
    <row r="173" spans="16:16" x14ac:dyDescent="0.15">
      <c r="P173" s="11"/>
    </row>
    <row r="174" spans="16:16" x14ac:dyDescent="0.15">
      <c r="P174" s="11"/>
    </row>
    <row r="175" spans="16:16" x14ac:dyDescent="0.15">
      <c r="P175" s="11"/>
    </row>
    <row r="176" spans="16:16" x14ac:dyDescent="0.15">
      <c r="P176" s="11"/>
    </row>
    <row r="177" spans="16:16" x14ac:dyDescent="0.15">
      <c r="P177" s="11"/>
    </row>
    <row r="178" spans="16:16" x14ac:dyDescent="0.15">
      <c r="P178" s="11"/>
    </row>
    <row r="179" spans="16:16" x14ac:dyDescent="0.15">
      <c r="P179" s="11"/>
    </row>
    <row r="180" spans="16:16" x14ac:dyDescent="0.15">
      <c r="P180" s="11"/>
    </row>
    <row r="181" spans="16:16" x14ac:dyDescent="0.15">
      <c r="P181" s="11"/>
    </row>
    <row r="182" spans="16:16" x14ac:dyDescent="0.15">
      <c r="P182" s="11"/>
    </row>
    <row r="183" spans="16:16" x14ac:dyDescent="0.15">
      <c r="P183" s="11"/>
    </row>
    <row r="184" spans="16:16" x14ac:dyDescent="0.15">
      <c r="P184" s="11"/>
    </row>
    <row r="185" spans="16:16" x14ac:dyDescent="0.15">
      <c r="P185" s="11"/>
    </row>
    <row r="186" spans="16:16" x14ac:dyDescent="0.15">
      <c r="P186" s="11"/>
    </row>
    <row r="187" spans="16:16" x14ac:dyDescent="0.15">
      <c r="P187" s="11"/>
    </row>
    <row r="188" spans="16:16" x14ac:dyDescent="0.15">
      <c r="P188" s="11"/>
    </row>
    <row r="189" spans="16:16" x14ac:dyDescent="0.15">
      <c r="P189" s="11"/>
    </row>
    <row r="190" spans="16:16" x14ac:dyDescent="0.15">
      <c r="P190" s="11"/>
    </row>
    <row r="191" spans="16:16" x14ac:dyDescent="0.15">
      <c r="P191" s="11"/>
    </row>
    <row r="192" spans="16:16" x14ac:dyDescent="0.15">
      <c r="P192" s="11"/>
    </row>
    <row r="193" spans="16:16" x14ac:dyDescent="0.15">
      <c r="P193" s="11"/>
    </row>
    <row r="194" spans="16:16" x14ac:dyDescent="0.15">
      <c r="P194" s="11"/>
    </row>
    <row r="195" spans="16:16" x14ac:dyDescent="0.15">
      <c r="P195" s="11"/>
    </row>
    <row r="196" spans="16:16" x14ac:dyDescent="0.15">
      <c r="P196" s="11"/>
    </row>
    <row r="197" spans="16:16" x14ac:dyDescent="0.15">
      <c r="P197" s="11"/>
    </row>
    <row r="198" spans="16:16" x14ac:dyDescent="0.15">
      <c r="P198" s="11"/>
    </row>
    <row r="199" spans="16:16" x14ac:dyDescent="0.15">
      <c r="P199" s="11"/>
    </row>
    <row r="200" spans="16:16" x14ac:dyDescent="0.15">
      <c r="P200" s="11"/>
    </row>
    <row r="201" spans="16:16" x14ac:dyDescent="0.15">
      <c r="P201" s="11"/>
    </row>
    <row r="202" spans="16:16" x14ac:dyDescent="0.15">
      <c r="P202" s="11"/>
    </row>
    <row r="203" spans="16:16" x14ac:dyDescent="0.15">
      <c r="P203" s="11"/>
    </row>
    <row r="204" spans="16:16" x14ac:dyDescent="0.15">
      <c r="P204" s="11"/>
    </row>
    <row r="205" spans="16:16" x14ac:dyDescent="0.15">
      <c r="P205" s="11"/>
    </row>
    <row r="206" spans="16:16" x14ac:dyDescent="0.15">
      <c r="P206" s="11"/>
    </row>
    <row r="207" spans="16:16" x14ac:dyDescent="0.15">
      <c r="P207" s="11"/>
    </row>
    <row r="208" spans="16:16" x14ac:dyDescent="0.15">
      <c r="P208" s="11"/>
    </row>
    <row r="209" spans="16:16" x14ac:dyDescent="0.15">
      <c r="P209" s="11"/>
    </row>
    <row r="210" spans="16:16" x14ac:dyDescent="0.15">
      <c r="P210" s="11"/>
    </row>
    <row r="211" spans="16:16" x14ac:dyDescent="0.15">
      <c r="P211" s="11"/>
    </row>
    <row r="212" spans="16:16" x14ac:dyDescent="0.15">
      <c r="P212" s="11"/>
    </row>
    <row r="213" spans="16:16" x14ac:dyDescent="0.15">
      <c r="P213" s="11"/>
    </row>
    <row r="214" spans="16:16" x14ac:dyDescent="0.15">
      <c r="P214" s="11"/>
    </row>
    <row r="215" spans="16:16" x14ac:dyDescent="0.15">
      <c r="P215" s="11"/>
    </row>
    <row r="216" spans="16:16" x14ac:dyDescent="0.15">
      <c r="P216" s="11"/>
    </row>
    <row r="217" spans="16:16" x14ac:dyDescent="0.15">
      <c r="P217" s="11"/>
    </row>
    <row r="218" spans="16:16" x14ac:dyDescent="0.15">
      <c r="P218" s="11"/>
    </row>
    <row r="219" spans="16:16" x14ac:dyDescent="0.15">
      <c r="P219" s="11"/>
    </row>
    <row r="220" spans="16:16" x14ac:dyDescent="0.15">
      <c r="P220" s="11"/>
    </row>
    <row r="221" spans="16:16" x14ac:dyDescent="0.15">
      <c r="P221" s="11"/>
    </row>
    <row r="222" spans="16:16" x14ac:dyDescent="0.15">
      <c r="P222" s="11"/>
    </row>
    <row r="223" spans="16:16" x14ac:dyDescent="0.15">
      <c r="P223" s="11"/>
    </row>
    <row r="224" spans="16:16" x14ac:dyDescent="0.15">
      <c r="P224" s="11"/>
    </row>
    <row r="225" spans="16:16" x14ac:dyDescent="0.15">
      <c r="P225" s="11"/>
    </row>
    <row r="226" spans="16:16" x14ac:dyDescent="0.15">
      <c r="P226" s="11"/>
    </row>
    <row r="227" spans="16:16" x14ac:dyDescent="0.15">
      <c r="P227" s="11"/>
    </row>
    <row r="228" spans="16:16" x14ac:dyDescent="0.15">
      <c r="P228" s="11"/>
    </row>
    <row r="229" spans="16:16" x14ac:dyDescent="0.15">
      <c r="P229" s="11"/>
    </row>
    <row r="230" spans="16:16" x14ac:dyDescent="0.15">
      <c r="P230" s="11"/>
    </row>
    <row r="231" spans="16:16" x14ac:dyDescent="0.15">
      <c r="P231" s="11"/>
    </row>
    <row r="232" spans="16:16" x14ac:dyDescent="0.15">
      <c r="P232" s="11"/>
    </row>
    <row r="233" spans="16:16" x14ac:dyDescent="0.15">
      <c r="P233" s="11"/>
    </row>
    <row r="234" spans="16:16" x14ac:dyDescent="0.15">
      <c r="P234" s="11"/>
    </row>
    <row r="235" spans="16:16" x14ac:dyDescent="0.15">
      <c r="P235" s="11"/>
    </row>
    <row r="236" spans="16:16" x14ac:dyDescent="0.15">
      <c r="P236" s="11"/>
    </row>
    <row r="237" spans="16:16" x14ac:dyDescent="0.15">
      <c r="P237" s="11"/>
    </row>
    <row r="238" spans="16:16" x14ac:dyDescent="0.15">
      <c r="P238" s="11"/>
    </row>
    <row r="239" spans="16:16" x14ac:dyDescent="0.15">
      <c r="P239" s="11"/>
    </row>
    <row r="240" spans="16:16" x14ac:dyDescent="0.15">
      <c r="P240" s="11"/>
    </row>
    <row r="241" spans="16:16" x14ac:dyDescent="0.15">
      <c r="P241" s="11"/>
    </row>
    <row r="242" spans="16:16" x14ac:dyDescent="0.15">
      <c r="P242" s="11"/>
    </row>
    <row r="243" spans="16:16" x14ac:dyDescent="0.15">
      <c r="P243" s="11"/>
    </row>
    <row r="244" spans="16:16" x14ac:dyDescent="0.15">
      <c r="P244" s="11"/>
    </row>
    <row r="245" spans="16:16" x14ac:dyDescent="0.15">
      <c r="P245" s="11"/>
    </row>
    <row r="246" spans="16:16" x14ac:dyDescent="0.15">
      <c r="P246" s="11"/>
    </row>
    <row r="247" spans="16:16" x14ac:dyDescent="0.15">
      <c r="P247" s="11"/>
    </row>
    <row r="248" spans="16:16" x14ac:dyDescent="0.15">
      <c r="P248" s="11"/>
    </row>
    <row r="249" spans="16:16" x14ac:dyDescent="0.15">
      <c r="P249" s="11"/>
    </row>
    <row r="250" spans="16:16" x14ac:dyDescent="0.15">
      <c r="P250" s="11"/>
    </row>
    <row r="251" spans="16:16" x14ac:dyDescent="0.15">
      <c r="P251" s="11"/>
    </row>
    <row r="252" spans="16:16" x14ac:dyDescent="0.15">
      <c r="P252" s="11"/>
    </row>
    <row r="253" spans="16:16" x14ac:dyDescent="0.15">
      <c r="P253" s="11"/>
    </row>
    <row r="254" spans="16:16" x14ac:dyDescent="0.15">
      <c r="P254" s="11"/>
    </row>
    <row r="255" spans="16:16" x14ac:dyDescent="0.15">
      <c r="P255" s="11"/>
    </row>
    <row r="256" spans="16:16" x14ac:dyDescent="0.15">
      <c r="P256" s="11"/>
    </row>
    <row r="257" spans="16:16" x14ac:dyDescent="0.15">
      <c r="P257" s="11"/>
    </row>
    <row r="258" spans="16:16" x14ac:dyDescent="0.15">
      <c r="P258" s="11"/>
    </row>
    <row r="259" spans="16:16" x14ac:dyDescent="0.15">
      <c r="P259" s="11"/>
    </row>
    <row r="260" spans="16:16" x14ac:dyDescent="0.15">
      <c r="P260" s="11"/>
    </row>
    <row r="261" spans="16:16" x14ac:dyDescent="0.15">
      <c r="P261" s="11"/>
    </row>
    <row r="262" spans="16:16" x14ac:dyDescent="0.15">
      <c r="P262" s="11"/>
    </row>
    <row r="263" spans="16:16" x14ac:dyDescent="0.15">
      <c r="P263" s="11"/>
    </row>
    <row r="264" spans="16:16" x14ac:dyDescent="0.15">
      <c r="P264" s="11"/>
    </row>
    <row r="265" spans="16:16" x14ac:dyDescent="0.15">
      <c r="P265" s="11"/>
    </row>
    <row r="266" spans="16:16" x14ac:dyDescent="0.15">
      <c r="P266" s="11"/>
    </row>
    <row r="267" spans="16:16" x14ac:dyDescent="0.15">
      <c r="P267" s="11"/>
    </row>
    <row r="268" spans="16:16" x14ac:dyDescent="0.15">
      <c r="P268" s="11"/>
    </row>
    <row r="269" spans="16:16" x14ac:dyDescent="0.15">
      <c r="P269" s="11"/>
    </row>
    <row r="270" spans="16:16" x14ac:dyDescent="0.15">
      <c r="P270" s="11"/>
    </row>
    <row r="271" spans="16:16" x14ac:dyDescent="0.15">
      <c r="P271" s="11"/>
    </row>
    <row r="272" spans="16:16" x14ac:dyDescent="0.15">
      <c r="P272" s="11"/>
    </row>
    <row r="273" spans="16:16" x14ac:dyDescent="0.15">
      <c r="P273" s="11"/>
    </row>
    <row r="274" spans="16:16" x14ac:dyDescent="0.15">
      <c r="P274" s="11"/>
    </row>
    <row r="275" spans="16:16" x14ac:dyDescent="0.15">
      <c r="P275" s="11"/>
    </row>
    <row r="276" spans="16:16" x14ac:dyDescent="0.15">
      <c r="P276" s="11"/>
    </row>
    <row r="277" spans="16:16" x14ac:dyDescent="0.15">
      <c r="P277" s="11"/>
    </row>
    <row r="278" spans="16:16" x14ac:dyDescent="0.15">
      <c r="P278" s="11"/>
    </row>
    <row r="279" spans="16:16" x14ac:dyDescent="0.15">
      <c r="P279" s="11"/>
    </row>
    <row r="280" spans="16:16" x14ac:dyDescent="0.15">
      <c r="P280" s="11"/>
    </row>
    <row r="281" spans="16:16" x14ac:dyDescent="0.15">
      <c r="P281" s="11"/>
    </row>
    <row r="282" spans="16:16" x14ac:dyDescent="0.15">
      <c r="P282" s="11"/>
    </row>
    <row r="283" spans="16:16" x14ac:dyDescent="0.15">
      <c r="P283" s="11"/>
    </row>
    <row r="284" spans="16:16" x14ac:dyDescent="0.15">
      <c r="P284" s="11"/>
    </row>
    <row r="285" spans="16:16" x14ac:dyDescent="0.15">
      <c r="P285" s="11"/>
    </row>
    <row r="286" spans="16:16" x14ac:dyDescent="0.15">
      <c r="P286" s="11"/>
    </row>
    <row r="287" spans="16:16" x14ac:dyDescent="0.15">
      <c r="P287" s="11"/>
    </row>
    <row r="288" spans="16:16" x14ac:dyDescent="0.15">
      <c r="P288" s="11"/>
    </row>
    <row r="289" spans="16:16" x14ac:dyDescent="0.15">
      <c r="P289" s="11"/>
    </row>
    <row r="290" spans="16:16" x14ac:dyDescent="0.15">
      <c r="P290" s="11"/>
    </row>
    <row r="291" spans="16:16" x14ac:dyDescent="0.15">
      <c r="P291" s="11"/>
    </row>
    <row r="292" spans="16:16" x14ac:dyDescent="0.15">
      <c r="P292" s="11"/>
    </row>
    <row r="293" spans="16:16" x14ac:dyDescent="0.15">
      <c r="P293" s="11"/>
    </row>
    <row r="294" spans="16:16" x14ac:dyDescent="0.15">
      <c r="P294" s="11"/>
    </row>
    <row r="295" spans="16:16" x14ac:dyDescent="0.15">
      <c r="P295" s="11"/>
    </row>
    <row r="296" spans="16:16" x14ac:dyDescent="0.15">
      <c r="P296" s="11"/>
    </row>
    <row r="297" spans="16:16" x14ac:dyDescent="0.15">
      <c r="P297" s="11"/>
    </row>
    <row r="298" spans="16:16" x14ac:dyDescent="0.15">
      <c r="P298" s="11"/>
    </row>
    <row r="299" spans="16:16" x14ac:dyDescent="0.15">
      <c r="P299" s="11"/>
    </row>
    <row r="300" spans="16:16" x14ac:dyDescent="0.15">
      <c r="P300" s="11"/>
    </row>
    <row r="301" spans="16:16" x14ac:dyDescent="0.15">
      <c r="P301" s="11"/>
    </row>
    <row r="302" spans="16:16" x14ac:dyDescent="0.15">
      <c r="P302" s="11"/>
    </row>
    <row r="303" spans="16:16" x14ac:dyDescent="0.15">
      <c r="P303" s="11"/>
    </row>
    <row r="304" spans="16:16" x14ac:dyDescent="0.15">
      <c r="P304" s="11"/>
    </row>
    <row r="305" spans="16:16" x14ac:dyDescent="0.15">
      <c r="P305" s="11"/>
    </row>
    <row r="306" spans="16:16" x14ac:dyDescent="0.15">
      <c r="P306" s="11"/>
    </row>
    <row r="307" spans="16:16" x14ac:dyDescent="0.15">
      <c r="P307" s="11"/>
    </row>
    <row r="308" spans="16:16" x14ac:dyDescent="0.15">
      <c r="P308" s="11"/>
    </row>
    <row r="309" spans="16:16" x14ac:dyDescent="0.15">
      <c r="P309" s="11"/>
    </row>
    <row r="310" spans="16:16" x14ac:dyDescent="0.15">
      <c r="P310" s="11"/>
    </row>
    <row r="311" spans="16:16" x14ac:dyDescent="0.15">
      <c r="P311" s="11"/>
    </row>
    <row r="312" spans="16:16" x14ac:dyDescent="0.15">
      <c r="P312" s="11"/>
    </row>
    <row r="313" spans="16:16" x14ac:dyDescent="0.15">
      <c r="P313" s="11"/>
    </row>
    <row r="314" spans="16:16" x14ac:dyDescent="0.15">
      <c r="P314" s="11"/>
    </row>
    <row r="315" spans="16:16" x14ac:dyDescent="0.15">
      <c r="P315" s="11"/>
    </row>
    <row r="316" spans="16:16" x14ac:dyDescent="0.15">
      <c r="P316" s="11"/>
    </row>
    <row r="317" spans="16:16" x14ac:dyDescent="0.15">
      <c r="P317" s="11"/>
    </row>
    <row r="318" spans="16:16" x14ac:dyDescent="0.15">
      <c r="P318" s="11"/>
    </row>
    <row r="319" spans="16:16" x14ac:dyDescent="0.15">
      <c r="P319" s="11"/>
    </row>
    <row r="320" spans="16:16" x14ac:dyDescent="0.15">
      <c r="P320" s="11"/>
    </row>
    <row r="321" spans="16:16" x14ac:dyDescent="0.15">
      <c r="P321" s="11"/>
    </row>
    <row r="322" spans="16:16" x14ac:dyDescent="0.15">
      <c r="P322" s="11"/>
    </row>
    <row r="323" spans="16:16" x14ac:dyDescent="0.15">
      <c r="P323" s="11"/>
    </row>
    <row r="324" spans="16:16" x14ac:dyDescent="0.15">
      <c r="P324" s="11"/>
    </row>
    <row r="325" spans="16:16" x14ac:dyDescent="0.15">
      <c r="P325" s="11"/>
    </row>
    <row r="326" spans="16:16" x14ac:dyDescent="0.15">
      <c r="P326" s="11"/>
    </row>
    <row r="327" spans="16:16" x14ac:dyDescent="0.15">
      <c r="P327" s="11"/>
    </row>
    <row r="328" spans="16:16" x14ac:dyDescent="0.15">
      <c r="P328" s="11"/>
    </row>
    <row r="329" spans="16:16" x14ac:dyDescent="0.15">
      <c r="P329" s="11"/>
    </row>
    <row r="330" spans="16:16" x14ac:dyDescent="0.15">
      <c r="P330" s="11"/>
    </row>
    <row r="331" spans="16:16" x14ac:dyDescent="0.15">
      <c r="P331" s="11"/>
    </row>
    <row r="332" spans="16:16" x14ac:dyDescent="0.15">
      <c r="P332" s="11"/>
    </row>
    <row r="333" spans="16:16" x14ac:dyDescent="0.15">
      <c r="P333" s="11"/>
    </row>
    <row r="334" spans="16:16" x14ac:dyDescent="0.15">
      <c r="P334" s="11"/>
    </row>
    <row r="335" spans="16:16" x14ac:dyDescent="0.15">
      <c r="P335" s="11"/>
    </row>
    <row r="336" spans="16:16" x14ac:dyDescent="0.15">
      <c r="P336" s="11"/>
    </row>
    <row r="337" spans="16:16" x14ac:dyDescent="0.15">
      <c r="P337" s="11"/>
    </row>
    <row r="338" spans="16:16" x14ac:dyDescent="0.15">
      <c r="P338" s="11"/>
    </row>
    <row r="339" spans="16:16" x14ac:dyDescent="0.15">
      <c r="P339" s="11"/>
    </row>
    <row r="340" spans="16:16" x14ac:dyDescent="0.15">
      <c r="P340" s="11"/>
    </row>
    <row r="341" spans="16:16" x14ac:dyDescent="0.15">
      <c r="P341" s="11"/>
    </row>
    <row r="342" spans="16:16" x14ac:dyDescent="0.15">
      <c r="P342" s="11"/>
    </row>
    <row r="343" spans="16:16" x14ac:dyDescent="0.15">
      <c r="P343" s="11"/>
    </row>
    <row r="344" spans="16:16" x14ac:dyDescent="0.15">
      <c r="P344" s="11"/>
    </row>
    <row r="345" spans="16:16" x14ac:dyDescent="0.15">
      <c r="P345" s="11"/>
    </row>
    <row r="346" spans="16:16" x14ac:dyDescent="0.15">
      <c r="P346" s="11"/>
    </row>
    <row r="347" spans="16:16" x14ac:dyDescent="0.15">
      <c r="P347" s="11"/>
    </row>
    <row r="348" spans="16:16" x14ac:dyDescent="0.15">
      <c r="P348" s="11"/>
    </row>
    <row r="349" spans="16:16" x14ac:dyDescent="0.15">
      <c r="P349" s="11"/>
    </row>
    <row r="350" spans="16:16" x14ac:dyDescent="0.15">
      <c r="P350" s="11"/>
    </row>
    <row r="351" spans="16:16" x14ac:dyDescent="0.15">
      <c r="P351" s="11"/>
    </row>
    <row r="352" spans="16:16" x14ac:dyDescent="0.15">
      <c r="P352" s="11"/>
    </row>
    <row r="353" spans="16:16" x14ac:dyDescent="0.15">
      <c r="P353" s="11"/>
    </row>
    <row r="354" spans="16:16" x14ac:dyDescent="0.15">
      <c r="P354" s="11"/>
    </row>
    <row r="355" spans="16:16" x14ac:dyDescent="0.15">
      <c r="P355" s="11"/>
    </row>
    <row r="356" spans="16:16" x14ac:dyDescent="0.15">
      <c r="P356" s="11"/>
    </row>
    <row r="357" spans="16:16" x14ac:dyDescent="0.15">
      <c r="P357" s="11"/>
    </row>
    <row r="358" spans="16:16" x14ac:dyDescent="0.15">
      <c r="P358" s="11"/>
    </row>
    <row r="359" spans="16:16" x14ac:dyDescent="0.15">
      <c r="P359" s="11"/>
    </row>
    <row r="360" spans="16:16" x14ac:dyDescent="0.15">
      <c r="P360" s="11"/>
    </row>
    <row r="361" spans="16:16" x14ac:dyDescent="0.15">
      <c r="P361" s="11"/>
    </row>
    <row r="362" spans="16:16" x14ac:dyDescent="0.15">
      <c r="P362" s="11"/>
    </row>
    <row r="363" spans="16:16" x14ac:dyDescent="0.15">
      <c r="P363" s="11"/>
    </row>
    <row r="364" spans="16:16" x14ac:dyDescent="0.15">
      <c r="P364" s="11"/>
    </row>
    <row r="365" spans="16:16" x14ac:dyDescent="0.15">
      <c r="P365" s="11"/>
    </row>
    <row r="366" spans="16:16" x14ac:dyDescent="0.15">
      <c r="P366" s="11"/>
    </row>
    <row r="367" spans="16:16" x14ac:dyDescent="0.15">
      <c r="P367" s="11"/>
    </row>
    <row r="368" spans="16:16" x14ac:dyDescent="0.15">
      <c r="P368" s="11"/>
    </row>
    <row r="369" spans="16:16" x14ac:dyDescent="0.15">
      <c r="P369" s="11"/>
    </row>
    <row r="370" spans="16:16" x14ac:dyDescent="0.15">
      <c r="P370" s="11"/>
    </row>
    <row r="371" spans="16:16" x14ac:dyDescent="0.15">
      <c r="P371" s="11"/>
    </row>
    <row r="372" spans="16:16" x14ac:dyDescent="0.15">
      <c r="P372" s="11"/>
    </row>
    <row r="373" spans="16:16" x14ac:dyDescent="0.15">
      <c r="P373" s="11"/>
    </row>
    <row r="374" spans="16:16" x14ac:dyDescent="0.15">
      <c r="P374" s="11"/>
    </row>
    <row r="375" spans="16:16" x14ac:dyDescent="0.15">
      <c r="P375" s="11"/>
    </row>
    <row r="376" spans="16:16" x14ac:dyDescent="0.15">
      <c r="P376" s="11"/>
    </row>
    <row r="377" spans="16:16" x14ac:dyDescent="0.15">
      <c r="P377" s="11"/>
    </row>
    <row r="378" spans="16:16" x14ac:dyDescent="0.15">
      <c r="P378" s="11"/>
    </row>
    <row r="379" spans="16:16" x14ac:dyDescent="0.15">
      <c r="P379" s="11"/>
    </row>
    <row r="380" spans="16:16" x14ac:dyDescent="0.15">
      <c r="P380" s="11"/>
    </row>
    <row r="381" spans="16:16" x14ac:dyDescent="0.15">
      <c r="P381" s="11"/>
    </row>
    <row r="382" spans="16:16" x14ac:dyDescent="0.15">
      <c r="P382" s="11"/>
    </row>
    <row r="383" spans="16:16" x14ac:dyDescent="0.15">
      <c r="P383" s="11"/>
    </row>
    <row r="384" spans="16:16" x14ac:dyDescent="0.15">
      <c r="P384" s="11"/>
    </row>
    <row r="385" spans="16:16" x14ac:dyDescent="0.15">
      <c r="P385" s="11"/>
    </row>
    <row r="386" spans="16:16" x14ac:dyDescent="0.15">
      <c r="P386" s="11"/>
    </row>
    <row r="387" spans="16:16" x14ac:dyDescent="0.15">
      <c r="P387" s="11"/>
    </row>
    <row r="388" spans="16:16" x14ac:dyDescent="0.15">
      <c r="P388" s="11"/>
    </row>
    <row r="389" spans="16:16" x14ac:dyDescent="0.15">
      <c r="P389" s="11"/>
    </row>
    <row r="390" spans="16:16" x14ac:dyDescent="0.15">
      <c r="P390" s="11"/>
    </row>
    <row r="391" spans="16:16" x14ac:dyDescent="0.15">
      <c r="P391" s="11"/>
    </row>
    <row r="392" spans="16:16" x14ac:dyDescent="0.15">
      <c r="P392" s="11"/>
    </row>
    <row r="393" spans="16:16" x14ac:dyDescent="0.15">
      <c r="P393" s="11"/>
    </row>
    <row r="394" spans="16:16" x14ac:dyDescent="0.15">
      <c r="P394" s="11"/>
    </row>
    <row r="395" spans="16:16" x14ac:dyDescent="0.15">
      <c r="P395" s="11"/>
    </row>
    <row r="396" spans="16:16" x14ac:dyDescent="0.15">
      <c r="P396" s="11"/>
    </row>
    <row r="397" spans="16:16" x14ac:dyDescent="0.15">
      <c r="P397" s="11"/>
    </row>
    <row r="398" spans="16:16" x14ac:dyDescent="0.15">
      <c r="P398" s="11"/>
    </row>
    <row r="399" spans="16:16" x14ac:dyDescent="0.15">
      <c r="P399" s="11"/>
    </row>
    <row r="400" spans="16:16" x14ac:dyDescent="0.15">
      <c r="P400" s="11"/>
    </row>
  </sheetData>
  <phoneticPr fontId="2"/>
  <dataValidations count="1">
    <dataValidation type="list" allowBlank="1" showInputMessage="1" showErrorMessage="1" sqref="C5:C9 C14:C18 E5:E9 E14:E18 G5:G9 G14:G18" xr:uid="{00000000-0002-0000-0200-000000000000}">
      <formula1>$N$5:$N$9</formula1>
    </dataValidation>
  </dataValidations>
  <printOptions horizontalCentered="1"/>
  <pageMargins left="0.39370078740157483" right="0.39370078740157483" top="0.59055118110236227" bottom="0.98425196850393704" header="0.51181102362204722" footer="0.51181102362204722"/>
  <pageSetup paperSize="9" orientation="landscape" horizontalDpi="4294967293"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1:K69"/>
  <sheetViews>
    <sheetView showGridLines="0" view="pageBreakPreview" zoomScaleNormal="100" zoomScaleSheetLayoutView="100" workbookViewId="0">
      <selection activeCell="G13" sqref="G13"/>
    </sheetView>
  </sheetViews>
  <sheetFormatPr defaultColWidth="0" defaultRowHeight="14.25" customHeight="1" zeroHeight="1" x14ac:dyDescent="0.15"/>
  <cols>
    <col min="1" max="7" width="9" style="18" customWidth="1"/>
    <col min="8" max="8" width="9.125" style="18" customWidth="1"/>
    <col min="9" max="9" width="9" style="18" customWidth="1"/>
    <col min="10" max="16384" width="9" style="18" hidden="1"/>
  </cols>
  <sheetData>
    <row r="1" spans="1:10" ht="14.25" customHeight="1" x14ac:dyDescent="0.25">
      <c r="A1" s="46"/>
      <c r="B1" s="295" t="s">
        <v>724</v>
      </c>
      <c r="C1" s="295"/>
      <c r="D1" s="295"/>
      <c r="E1" s="295"/>
      <c r="F1" s="295"/>
      <c r="G1" s="295"/>
      <c r="H1" s="295"/>
      <c r="I1" s="46"/>
      <c r="J1" s="19"/>
    </row>
    <row r="2" spans="1:10" ht="14.25" customHeight="1" x14ac:dyDescent="0.25">
      <c r="A2" s="46"/>
      <c r="B2" s="296"/>
      <c r="C2" s="296"/>
      <c r="D2" s="296"/>
      <c r="E2" s="296"/>
      <c r="F2" s="296"/>
      <c r="G2" s="296"/>
      <c r="H2" s="296"/>
      <c r="I2" s="46"/>
      <c r="J2" s="20"/>
    </row>
    <row r="3" spans="1:10" ht="24.95" customHeight="1" x14ac:dyDescent="0.15">
      <c r="B3" s="301" t="s">
        <v>55</v>
      </c>
      <c r="C3" s="302"/>
      <c r="D3" s="302"/>
      <c r="E3" s="303"/>
      <c r="F3" s="303"/>
      <c r="G3" s="303"/>
      <c r="H3" s="304"/>
      <c r="I3" s="21"/>
    </row>
    <row r="4" spans="1:10" ht="24.95" customHeight="1" x14ac:dyDescent="0.15">
      <c r="B4" s="305" t="s">
        <v>63</v>
      </c>
      <c r="C4" s="306"/>
      <c r="D4" s="306"/>
      <c r="E4" s="307"/>
      <c r="F4" s="307"/>
      <c r="G4" s="307"/>
      <c r="H4" s="308"/>
      <c r="I4" s="21"/>
    </row>
    <row r="5" spans="1:10" ht="24.75" customHeight="1" x14ac:dyDescent="0.25">
      <c r="B5" s="46"/>
      <c r="C5" s="46"/>
      <c r="D5" s="46"/>
      <c r="E5" s="46"/>
      <c r="F5" s="46"/>
      <c r="G5" s="46"/>
      <c r="H5" s="46"/>
      <c r="I5" s="46"/>
    </row>
    <row r="6" spans="1:10" ht="24.75" customHeight="1" x14ac:dyDescent="0.25">
      <c r="B6" s="46"/>
      <c r="C6" s="46"/>
      <c r="D6" s="46"/>
      <c r="E6" s="46"/>
      <c r="F6" s="46"/>
      <c r="G6" s="45"/>
      <c r="H6" s="46"/>
      <c r="I6" s="46"/>
    </row>
    <row r="7" spans="1:10" ht="24" x14ac:dyDescent="0.25">
      <c r="C7" s="46"/>
      <c r="D7" s="46"/>
      <c r="E7" s="46"/>
      <c r="F7" s="46"/>
      <c r="G7" s="46"/>
      <c r="H7" s="46"/>
      <c r="I7" s="46"/>
    </row>
    <row r="8" spans="1:10" ht="24" x14ac:dyDescent="0.25">
      <c r="B8" s="225"/>
      <c r="C8" s="46"/>
      <c r="D8" s="46"/>
      <c r="E8" s="46"/>
      <c r="F8" s="46"/>
      <c r="G8" s="46"/>
      <c r="H8" s="46"/>
      <c r="I8" s="46"/>
    </row>
    <row r="9" spans="1:10" ht="24.75" customHeight="1" x14ac:dyDescent="0.25">
      <c r="B9" s="46"/>
      <c r="C9" s="46"/>
      <c r="D9" s="46"/>
      <c r="E9" s="46"/>
      <c r="F9" s="46"/>
      <c r="G9" s="46"/>
      <c r="H9" s="46"/>
      <c r="I9" s="46"/>
    </row>
    <row r="10" spans="1:10" ht="24" x14ac:dyDescent="0.25">
      <c r="A10" s="46"/>
      <c r="B10" s="46" t="s">
        <v>725</v>
      </c>
      <c r="C10" s="46"/>
      <c r="D10" s="46"/>
      <c r="E10" s="46"/>
      <c r="F10" s="46"/>
      <c r="G10" s="46"/>
      <c r="H10" s="46"/>
      <c r="I10" s="46"/>
    </row>
    <row r="11" spans="1:10" ht="14.25" customHeight="1" x14ac:dyDescent="0.25">
      <c r="A11" s="45"/>
      <c r="B11" s="45"/>
      <c r="C11" s="45"/>
      <c r="D11" s="45"/>
      <c r="E11" s="45"/>
      <c r="F11" s="45"/>
      <c r="G11" s="45"/>
      <c r="H11" s="45"/>
      <c r="I11" s="45"/>
    </row>
    <row r="12" spans="1:10" ht="24" x14ac:dyDescent="0.25">
      <c r="A12" s="45"/>
      <c r="C12" s="45"/>
      <c r="D12" s="45"/>
      <c r="E12" s="45"/>
      <c r="F12" s="45"/>
      <c r="G12" s="115">
        <v>0</v>
      </c>
      <c r="H12" s="46" t="s">
        <v>162</v>
      </c>
      <c r="I12" s="45"/>
    </row>
    <row r="13" spans="1:10" ht="24" customHeight="1" x14ac:dyDescent="0.25">
      <c r="A13" s="45"/>
      <c r="B13" s="114" t="s">
        <v>163</v>
      </c>
      <c r="C13" s="45"/>
      <c r="D13" s="45"/>
      <c r="E13" s="45"/>
      <c r="F13" s="45"/>
      <c r="G13" s="45"/>
      <c r="H13" s="45"/>
      <c r="I13" s="45"/>
    </row>
    <row r="14" spans="1:10" ht="14.25" customHeight="1" x14ac:dyDescent="0.25">
      <c r="A14" s="45"/>
      <c r="B14" s="18" t="s">
        <v>164</v>
      </c>
      <c r="C14" s="45"/>
      <c r="D14" s="45"/>
      <c r="E14" s="45"/>
      <c r="F14" s="45"/>
      <c r="G14" s="45"/>
      <c r="H14" s="45"/>
      <c r="I14" s="45"/>
    </row>
    <row r="15" spans="1:10" x14ac:dyDescent="0.15">
      <c r="B15" s="310"/>
      <c r="C15" s="310"/>
      <c r="D15" s="310"/>
      <c r="E15" s="310"/>
      <c r="F15" s="310"/>
      <c r="G15" s="310"/>
      <c r="H15" s="310"/>
    </row>
    <row r="16" spans="1:10" ht="22.5" customHeight="1" x14ac:dyDescent="0.15">
      <c r="B16" s="300"/>
      <c r="C16" s="300"/>
      <c r="D16" s="300"/>
      <c r="E16" s="300"/>
      <c r="F16" s="300"/>
      <c r="G16" s="300"/>
      <c r="H16" s="300"/>
    </row>
    <row r="17" spans="2:11" x14ac:dyDescent="0.15">
      <c r="B17" s="300"/>
      <c r="C17" s="300"/>
      <c r="D17" s="300"/>
      <c r="E17" s="300"/>
      <c r="F17" s="300"/>
      <c r="G17" s="300"/>
      <c r="H17" s="300"/>
    </row>
    <row r="18" spans="2:11" ht="14.25" customHeight="1" x14ac:dyDescent="0.25">
      <c r="B18" s="45"/>
      <c r="C18" s="45"/>
      <c r="D18" s="45"/>
      <c r="E18" s="45"/>
      <c r="F18" s="45"/>
      <c r="G18" s="45"/>
      <c r="H18" s="45"/>
    </row>
    <row r="19" spans="2:11" x14ac:dyDescent="0.15"/>
    <row r="20" spans="2:11" ht="30" customHeight="1" x14ac:dyDescent="0.15">
      <c r="B20" s="131"/>
      <c r="C20" s="311"/>
      <c r="D20" s="311"/>
      <c r="E20" s="311"/>
      <c r="F20" s="311"/>
      <c r="G20" s="311"/>
      <c r="H20" s="311"/>
    </row>
    <row r="21" spans="2:11" ht="24.95" hidden="1" customHeight="1" x14ac:dyDescent="0.15">
      <c r="B21" s="132"/>
      <c r="C21" s="309"/>
      <c r="D21" s="309"/>
      <c r="E21" s="309"/>
      <c r="F21" s="309"/>
      <c r="G21" s="309"/>
      <c r="H21" s="309"/>
    </row>
    <row r="22" spans="2:11" ht="24.95" customHeight="1" x14ac:dyDescent="0.15">
      <c r="B22" s="132"/>
      <c r="C22" s="309"/>
      <c r="D22" s="309"/>
      <c r="E22" s="309"/>
      <c r="F22" s="309"/>
      <c r="G22" s="309"/>
      <c r="H22" s="309"/>
    </row>
    <row r="23" spans="2:11" ht="24.95" hidden="1" customHeight="1" x14ac:dyDescent="0.15">
      <c r="B23" s="132"/>
      <c r="C23" s="309"/>
      <c r="D23" s="309"/>
      <c r="E23" s="309"/>
      <c r="F23" s="309"/>
      <c r="G23" s="309"/>
      <c r="H23" s="309"/>
      <c r="K23" s="18" t="s">
        <v>64</v>
      </c>
    </row>
    <row r="24" spans="2:11" ht="24.95" customHeight="1" x14ac:dyDescent="0.15">
      <c r="B24" s="297"/>
      <c r="C24" s="297"/>
      <c r="D24" s="298"/>
      <c r="E24" s="299"/>
      <c r="F24" s="299"/>
      <c r="G24" s="299"/>
      <c r="H24" s="299"/>
    </row>
    <row r="25" spans="2:11" x14ac:dyDescent="0.15"/>
    <row r="26" spans="2:11" x14ac:dyDescent="0.15"/>
    <row r="27" spans="2:11" x14ac:dyDescent="0.15"/>
    <row r="28" spans="2:11" x14ac:dyDescent="0.15"/>
    <row r="37" x14ac:dyDescent="0.15"/>
    <row r="38" x14ac:dyDescent="0.15"/>
    <row r="39" x14ac:dyDescent="0.15"/>
    <row r="40" x14ac:dyDescent="0.15"/>
    <row r="41" x14ac:dyDescent="0.15"/>
    <row r="42" x14ac:dyDescent="0.15"/>
    <row r="43" ht="14.25" customHeight="1" x14ac:dyDescent="0.15"/>
    <row r="44" ht="14.25" customHeight="1" x14ac:dyDescent="0.15"/>
    <row r="45" ht="14.25" customHeight="1" x14ac:dyDescent="0.15"/>
    <row r="46" ht="14.25" customHeight="1" x14ac:dyDescent="0.15"/>
    <row r="47" ht="14.25" customHeight="1" x14ac:dyDescent="0.15"/>
    <row r="48"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sheetData>
  <mergeCells count="13">
    <mergeCell ref="B1:H2"/>
    <mergeCell ref="B24:C24"/>
    <mergeCell ref="D24:H24"/>
    <mergeCell ref="B16:H17"/>
    <mergeCell ref="B3:D3"/>
    <mergeCell ref="E3:H3"/>
    <mergeCell ref="B4:D4"/>
    <mergeCell ref="E4:H4"/>
    <mergeCell ref="C23:H23"/>
    <mergeCell ref="B15:H15"/>
    <mergeCell ref="C22:H22"/>
    <mergeCell ref="C21:H21"/>
    <mergeCell ref="C20:H20"/>
  </mergeCells>
  <phoneticPr fontId="13"/>
  <dataValidations count="3">
    <dataValidation imeMode="hiragana" allowBlank="1" showInputMessage="1" showErrorMessage="1" sqref="I3:I4 E3:E4" xr:uid="{00000000-0002-0000-0300-000000000000}"/>
    <dataValidation imeMode="disabled" allowBlank="1" showInputMessage="1" showErrorMessage="1" sqref="D24:H24" xr:uid="{00000000-0002-0000-0300-000001000000}"/>
    <dataValidation type="list" allowBlank="1" showInputMessage="1" showErrorMessage="1" sqref="B21:B23" xr:uid="{00000000-0002-0000-0300-000002000000}">
      <formula1>$K$23:$K$24</formula1>
    </dataValidation>
  </dataValidations>
  <printOptions horizontalCentered="1"/>
  <pageMargins left="0.78740157480314965" right="0.78740157480314965" top="0.98425196850393704" bottom="0.59055118110236227" header="0.51181102362204722" footer="0.51181102362204722"/>
  <pageSetup paperSize="9"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2"/>
  <sheetViews>
    <sheetView topLeftCell="A245" zoomScale="170" zoomScaleNormal="170" workbookViewId="0">
      <selection activeCell="N139" sqref="N1:N1048576"/>
    </sheetView>
  </sheetViews>
  <sheetFormatPr defaultColWidth="9" defaultRowHeight="11.25" x14ac:dyDescent="0.15"/>
  <cols>
    <col min="1" max="1" width="4.375" style="246" customWidth="1"/>
    <col min="2" max="2" width="8.625" style="246" customWidth="1"/>
    <col min="3" max="3" width="13.25" style="246" customWidth="1"/>
    <col min="4" max="4" width="19.125" style="247" bestFit="1" customWidth="1"/>
    <col min="5" max="5" width="5.125" style="246" customWidth="1"/>
    <col min="6" max="6" width="5.625" style="246" customWidth="1"/>
    <col min="7" max="11" width="5.125" style="246" customWidth="1"/>
    <col min="12" max="12" width="41.875" style="248" bestFit="1" customWidth="1"/>
    <col min="13" max="13" width="19.875" style="226" customWidth="1"/>
    <col min="14" max="16384" width="9" style="146"/>
  </cols>
  <sheetData>
    <row r="1" spans="1:14" ht="28.5" customHeight="1" thickBot="1" x14ac:dyDescent="0.2">
      <c r="A1" s="312" t="s">
        <v>626</v>
      </c>
      <c r="B1" s="312"/>
      <c r="C1" s="312"/>
      <c r="D1" s="312"/>
      <c r="E1" s="312"/>
      <c r="F1" s="312"/>
      <c r="G1" s="312"/>
      <c r="H1" s="312"/>
      <c r="I1" s="312"/>
      <c r="J1" s="312"/>
      <c r="K1" s="312"/>
      <c r="L1" s="312"/>
    </row>
    <row r="2" spans="1:14" s="147" customFormat="1" ht="12" thickBot="1" x14ac:dyDescent="0.2">
      <c r="A2" s="313" t="s">
        <v>65</v>
      </c>
      <c r="B2" s="315" t="s">
        <v>379</v>
      </c>
      <c r="C2" s="315" t="s">
        <v>69</v>
      </c>
      <c r="D2" s="227" t="s">
        <v>480</v>
      </c>
      <c r="E2" s="317" t="s">
        <v>70</v>
      </c>
      <c r="F2" s="315" t="s">
        <v>0</v>
      </c>
      <c r="G2" s="319" t="s">
        <v>481</v>
      </c>
      <c r="H2" s="320"/>
      <c r="I2" s="321" t="s">
        <v>380</v>
      </c>
      <c r="J2" s="321" t="s">
        <v>482</v>
      </c>
      <c r="K2" s="323" t="s">
        <v>381</v>
      </c>
      <c r="L2" s="325" t="s">
        <v>71</v>
      </c>
      <c r="M2" s="326"/>
    </row>
    <row r="3" spans="1:14" s="147" customFormat="1" ht="12" thickBot="1" x14ac:dyDescent="0.2">
      <c r="A3" s="314"/>
      <c r="B3" s="316"/>
      <c r="C3" s="316"/>
      <c r="D3" s="227"/>
      <c r="E3" s="318"/>
      <c r="F3" s="316"/>
      <c r="G3" s="228" t="s">
        <v>483</v>
      </c>
      <c r="H3" s="229" t="s">
        <v>382</v>
      </c>
      <c r="I3" s="322"/>
      <c r="J3" s="322"/>
      <c r="K3" s="324"/>
      <c r="L3" s="230" t="s">
        <v>484</v>
      </c>
      <c r="M3" s="231" t="s">
        <v>383</v>
      </c>
    </row>
    <row r="4" spans="1:14" s="147" customFormat="1" ht="12" customHeight="1" x14ac:dyDescent="0.15">
      <c r="A4" s="232">
        <v>1</v>
      </c>
      <c r="B4" s="148" t="s">
        <v>384</v>
      </c>
      <c r="C4" s="148" t="s">
        <v>738</v>
      </c>
      <c r="D4" s="148" t="s">
        <v>385</v>
      </c>
      <c r="E4" s="149" t="s">
        <v>2</v>
      </c>
      <c r="F4" s="148" t="s">
        <v>1</v>
      </c>
      <c r="G4" s="149"/>
      <c r="H4" s="149"/>
      <c r="I4" s="149"/>
      <c r="J4" s="149"/>
      <c r="K4" s="179"/>
      <c r="L4" s="180" t="s">
        <v>722</v>
      </c>
      <c r="M4" s="150"/>
    </row>
    <row r="5" spans="1:14" s="147" customFormat="1" ht="12" customHeight="1" x14ac:dyDescent="0.15">
      <c r="A5" s="200">
        <v>2</v>
      </c>
      <c r="B5" s="151" t="s">
        <v>386</v>
      </c>
      <c r="C5" s="151" t="s">
        <v>739</v>
      </c>
      <c r="D5" s="151" t="s">
        <v>387</v>
      </c>
      <c r="E5" s="151" t="s">
        <v>2</v>
      </c>
      <c r="F5" s="151" t="s">
        <v>1</v>
      </c>
      <c r="G5" s="151"/>
      <c r="H5" s="151"/>
      <c r="I5" s="151"/>
      <c r="J5" s="152" t="s">
        <v>3</v>
      </c>
      <c r="K5" s="181"/>
      <c r="L5" s="182" t="s">
        <v>485</v>
      </c>
      <c r="M5" s="153"/>
    </row>
    <row r="6" spans="1:14" s="147" customFormat="1" ht="12" customHeight="1" x14ac:dyDescent="0.15">
      <c r="A6" s="201">
        <v>3</v>
      </c>
      <c r="B6" s="154" t="s">
        <v>388</v>
      </c>
      <c r="C6" s="154" t="s">
        <v>740</v>
      </c>
      <c r="D6" s="154" t="s">
        <v>389</v>
      </c>
      <c r="E6" s="154" t="s">
        <v>2</v>
      </c>
      <c r="F6" s="154" t="s">
        <v>1</v>
      </c>
      <c r="G6" s="154"/>
      <c r="H6" s="154"/>
      <c r="I6" s="154" t="s">
        <v>3</v>
      </c>
      <c r="J6" s="155"/>
      <c r="K6" s="183"/>
      <c r="L6" s="184" t="s">
        <v>485</v>
      </c>
      <c r="M6" s="156"/>
    </row>
    <row r="7" spans="1:14" ht="12" customHeight="1" x14ac:dyDescent="0.15">
      <c r="A7" s="199">
        <v>4</v>
      </c>
      <c r="B7" s="157" t="s">
        <v>182</v>
      </c>
      <c r="C7" s="158" t="s">
        <v>741</v>
      </c>
      <c r="D7" s="158" t="s">
        <v>109</v>
      </c>
      <c r="E7" s="158" t="s">
        <v>2</v>
      </c>
      <c r="F7" s="157" t="s">
        <v>1</v>
      </c>
      <c r="G7" s="158" t="s">
        <v>68</v>
      </c>
      <c r="H7" s="158" t="s">
        <v>68</v>
      </c>
      <c r="I7" s="157" t="s">
        <v>3</v>
      </c>
      <c r="J7" s="157" t="s">
        <v>68</v>
      </c>
      <c r="K7" s="185" t="s">
        <v>68</v>
      </c>
      <c r="L7" s="186" t="s">
        <v>485</v>
      </c>
      <c r="M7" s="159" t="s">
        <v>68</v>
      </c>
      <c r="N7" s="147"/>
    </row>
    <row r="8" spans="1:14" ht="12" customHeight="1" x14ac:dyDescent="0.15">
      <c r="A8" s="200">
        <v>5</v>
      </c>
      <c r="B8" s="151" t="s">
        <v>183</v>
      </c>
      <c r="C8" s="160" t="s">
        <v>742</v>
      </c>
      <c r="D8" s="160" t="s">
        <v>110</v>
      </c>
      <c r="E8" s="160" t="s">
        <v>2</v>
      </c>
      <c r="F8" s="151" t="s">
        <v>1</v>
      </c>
      <c r="G8" s="160" t="s">
        <v>68</v>
      </c>
      <c r="H8" s="160" t="s">
        <v>68</v>
      </c>
      <c r="I8" s="151" t="s">
        <v>3</v>
      </c>
      <c r="J8" s="151" t="s">
        <v>68</v>
      </c>
      <c r="K8" s="187" t="s">
        <v>179</v>
      </c>
      <c r="L8" s="188" t="s">
        <v>485</v>
      </c>
      <c r="M8" s="161" t="s">
        <v>68</v>
      </c>
      <c r="N8" s="147"/>
    </row>
    <row r="9" spans="1:14" ht="12" customHeight="1" x14ac:dyDescent="0.15">
      <c r="A9" s="200">
        <v>6</v>
      </c>
      <c r="B9" s="151" t="s">
        <v>184</v>
      </c>
      <c r="C9" s="160" t="s">
        <v>743</v>
      </c>
      <c r="D9" s="160" t="s">
        <v>111</v>
      </c>
      <c r="E9" s="160" t="s">
        <v>2</v>
      </c>
      <c r="F9" s="151" t="s">
        <v>1</v>
      </c>
      <c r="G9" s="160" t="s">
        <v>68</v>
      </c>
      <c r="H9" s="160" t="s">
        <v>68</v>
      </c>
      <c r="I9" s="151" t="s">
        <v>3</v>
      </c>
      <c r="J9" s="151" t="s">
        <v>68</v>
      </c>
      <c r="K9" s="187" t="s">
        <v>68</v>
      </c>
      <c r="L9" s="188" t="s">
        <v>485</v>
      </c>
      <c r="M9" s="161" t="s">
        <v>68</v>
      </c>
      <c r="N9" s="147"/>
    </row>
    <row r="10" spans="1:14" ht="12" customHeight="1" x14ac:dyDescent="0.15">
      <c r="A10" s="200">
        <v>7</v>
      </c>
      <c r="B10" s="151" t="s">
        <v>185</v>
      </c>
      <c r="C10" s="160" t="s">
        <v>744</v>
      </c>
      <c r="D10" s="160" t="s">
        <v>112</v>
      </c>
      <c r="E10" s="160" t="s">
        <v>4</v>
      </c>
      <c r="F10" s="151" t="s">
        <v>1</v>
      </c>
      <c r="G10" s="160" t="s">
        <v>68</v>
      </c>
      <c r="H10" s="160" t="s">
        <v>68</v>
      </c>
      <c r="I10" s="151" t="s">
        <v>3</v>
      </c>
      <c r="J10" s="151" t="s">
        <v>68</v>
      </c>
      <c r="K10" s="187" t="s">
        <v>179</v>
      </c>
      <c r="L10" s="188" t="s">
        <v>485</v>
      </c>
      <c r="M10" s="161" t="s">
        <v>68</v>
      </c>
      <c r="N10" s="147"/>
    </row>
    <row r="11" spans="1:14" ht="12" customHeight="1" x14ac:dyDescent="0.15">
      <c r="A11" s="200">
        <v>8</v>
      </c>
      <c r="B11" s="151" t="s">
        <v>186</v>
      </c>
      <c r="C11" s="160" t="s">
        <v>745</v>
      </c>
      <c r="D11" s="160" t="s">
        <v>113</v>
      </c>
      <c r="E11" s="160" t="s">
        <v>4</v>
      </c>
      <c r="F11" s="151" t="s">
        <v>5</v>
      </c>
      <c r="G11" s="160" t="s">
        <v>3</v>
      </c>
      <c r="H11" s="151" t="s">
        <v>3</v>
      </c>
      <c r="I11" s="160" t="s">
        <v>68</v>
      </c>
      <c r="J11" s="151" t="s">
        <v>68</v>
      </c>
      <c r="K11" s="187" t="s">
        <v>179</v>
      </c>
      <c r="L11" s="188" t="s">
        <v>49</v>
      </c>
      <c r="M11" s="161" t="s">
        <v>627</v>
      </c>
      <c r="N11" s="147"/>
    </row>
    <row r="12" spans="1:14" ht="12" customHeight="1" x14ac:dyDescent="0.15">
      <c r="A12" s="200">
        <v>9</v>
      </c>
      <c r="B12" s="151" t="s">
        <v>187</v>
      </c>
      <c r="C12" s="160" t="s">
        <v>746</v>
      </c>
      <c r="D12" s="160" t="s">
        <v>171</v>
      </c>
      <c r="E12" s="160" t="s">
        <v>4</v>
      </c>
      <c r="F12" s="151" t="s">
        <v>5</v>
      </c>
      <c r="G12" s="160" t="s">
        <v>3</v>
      </c>
      <c r="H12" s="151" t="s">
        <v>3</v>
      </c>
      <c r="I12" s="160" t="s">
        <v>68</v>
      </c>
      <c r="J12" s="151" t="s">
        <v>68</v>
      </c>
      <c r="K12" s="187" t="s">
        <v>179</v>
      </c>
      <c r="L12" s="188" t="s">
        <v>49</v>
      </c>
      <c r="M12" s="161" t="s">
        <v>627</v>
      </c>
      <c r="N12" s="147"/>
    </row>
    <row r="13" spans="1:14" ht="12" customHeight="1" x14ac:dyDescent="0.15">
      <c r="A13" s="200">
        <v>10</v>
      </c>
      <c r="B13" s="151" t="s">
        <v>291</v>
      </c>
      <c r="C13" s="160" t="s">
        <v>747</v>
      </c>
      <c r="D13" s="160" t="s">
        <v>292</v>
      </c>
      <c r="E13" s="160" t="s">
        <v>4</v>
      </c>
      <c r="F13" s="151" t="s">
        <v>396</v>
      </c>
      <c r="G13" s="160" t="s">
        <v>68</v>
      </c>
      <c r="H13" s="151" t="s">
        <v>3</v>
      </c>
      <c r="I13" s="160" t="s">
        <v>68</v>
      </c>
      <c r="J13" s="151" t="s">
        <v>68</v>
      </c>
      <c r="K13" s="187" t="s">
        <v>179</v>
      </c>
      <c r="L13" s="188" t="s">
        <v>49</v>
      </c>
      <c r="M13" s="161" t="s">
        <v>68</v>
      </c>
      <c r="N13" s="147"/>
    </row>
    <row r="14" spans="1:14" ht="12" customHeight="1" x14ac:dyDescent="0.15">
      <c r="A14" s="200">
        <v>11</v>
      </c>
      <c r="B14" s="151" t="s">
        <v>293</v>
      </c>
      <c r="C14" s="160" t="s">
        <v>748</v>
      </c>
      <c r="D14" s="160" t="s">
        <v>294</v>
      </c>
      <c r="E14" s="160" t="s">
        <v>4</v>
      </c>
      <c r="F14" s="151" t="s">
        <v>396</v>
      </c>
      <c r="G14" s="160" t="s">
        <v>3</v>
      </c>
      <c r="H14" s="151" t="s">
        <v>3</v>
      </c>
      <c r="I14" s="160" t="s">
        <v>68</v>
      </c>
      <c r="J14" s="151" t="s">
        <v>68</v>
      </c>
      <c r="K14" s="187" t="s">
        <v>297</v>
      </c>
      <c r="L14" s="188" t="s">
        <v>49</v>
      </c>
      <c r="M14" s="161" t="s">
        <v>68</v>
      </c>
      <c r="N14" s="147"/>
    </row>
    <row r="15" spans="1:14" ht="12" customHeight="1" x14ac:dyDescent="0.15">
      <c r="A15" s="200">
        <v>12</v>
      </c>
      <c r="B15" s="151" t="s">
        <v>295</v>
      </c>
      <c r="C15" s="160" t="s">
        <v>749</v>
      </c>
      <c r="D15" s="160" t="s">
        <v>296</v>
      </c>
      <c r="E15" s="160" t="s">
        <v>2</v>
      </c>
      <c r="F15" s="151" t="s">
        <v>396</v>
      </c>
      <c r="G15" s="160" t="s">
        <v>3</v>
      </c>
      <c r="H15" s="151" t="s">
        <v>3</v>
      </c>
      <c r="I15" s="160" t="s">
        <v>68</v>
      </c>
      <c r="J15" s="151" t="s">
        <v>68</v>
      </c>
      <c r="K15" s="187" t="s">
        <v>297</v>
      </c>
      <c r="L15" s="188" t="s">
        <v>49</v>
      </c>
      <c r="M15" s="161" t="s">
        <v>68</v>
      </c>
      <c r="N15" s="147"/>
    </row>
    <row r="16" spans="1:14" ht="12" customHeight="1" x14ac:dyDescent="0.15">
      <c r="A16" s="200">
        <v>13</v>
      </c>
      <c r="B16" s="151" t="s">
        <v>188</v>
      </c>
      <c r="C16" s="160" t="s">
        <v>750</v>
      </c>
      <c r="D16" s="160" t="s">
        <v>114</v>
      </c>
      <c r="E16" s="160" t="s">
        <v>4</v>
      </c>
      <c r="F16" s="151" t="s">
        <v>1</v>
      </c>
      <c r="G16" s="160" t="s">
        <v>68</v>
      </c>
      <c r="H16" s="151" t="s">
        <v>68</v>
      </c>
      <c r="I16" s="151" t="s">
        <v>3</v>
      </c>
      <c r="J16" s="151" t="s">
        <v>68</v>
      </c>
      <c r="K16" s="187" t="s">
        <v>68</v>
      </c>
      <c r="L16" s="188" t="s">
        <v>485</v>
      </c>
      <c r="M16" s="161" t="s">
        <v>68</v>
      </c>
      <c r="N16" s="147"/>
    </row>
    <row r="17" spans="1:14" ht="12" customHeight="1" x14ac:dyDescent="0.15">
      <c r="A17" s="200">
        <v>14</v>
      </c>
      <c r="B17" s="151" t="s">
        <v>195</v>
      </c>
      <c r="C17" s="160" t="s">
        <v>751</v>
      </c>
      <c r="D17" s="160" t="s">
        <v>365</v>
      </c>
      <c r="E17" s="160" t="s">
        <v>2</v>
      </c>
      <c r="F17" s="151" t="s">
        <v>1</v>
      </c>
      <c r="G17" s="160" t="s">
        <v>68</v>
      </c>
      <c r="H17" s="151" t="s">
        <v>68</v>
      </c>
      <c r="I17" s="151" t="s">
        <v>3</v>
      </c>
      <c r="J17" s="151" t="s">
        <v>68</v>
      </c>
      <c r="K17" s="187" t="s">
        <v>68</v>
      </c>
      <c r="L17" s="188" t="s">
        <v>485</v>
      </c>
      <c r="M17" s="161" t="s">
        <v>68</v>
      </c>
      <c r="N17" s="147"/>
    </row>
    <row r="18" spans="1:14" ht="12" customHeight="1" x14ac:dyDescent="0.15">
      <c r="A18" s="200">
        <v>15</v>
      </c>
      <c r="B18" s="151" t="s">
        <v>366</v>
      </c>
      <c r="C18" s="160" t="s">
        <v>752</v>
      </c>
      <c r="D18" s="160" t="s">
        <v>367</v>
      </c>
      <c r="E18" s="160" t="s">
        <v>2</v>
      </c>
      <c r="F18" s="151" t="s">
        <v>1</v>
      </c>
      <c r="G18" s="160" t="s">
        <v>68</v>
      </c>
      <c r="H18" s="151" t="s">
        <v>68</v>
      </c>
      <c r="I18" s="151" t="s">
        <v>68</v>
      </c>
      <c r="J18" s="151" t="s">
        <v>3</v>
      </c>
      <c r="K18" s="187" t="s">
        <v>68</v>
      </c>
      <c r="L18" s="188" t="s">
        <v>485</v>
      </c>
      <c r="M18" s="161" t="s">
        <v>68</v>
      </c>
      <c r="N18" s="147"/>
    </row>
    <row r="19" spans="1:14" ht="12" customHeight="1" x14ac:dyDescent="0.15">
      <c r="A19" s="200">
        <v>16</v>
      </c>
      <c r="B19" s="151" t="s">
        <v>390</v>
      </c>
      <c r="C19" s="160" t="s">
        <v>753</v>
      </c>
      <c r="D19" s="160" t="s">
        <v>391</v>
      </c>
      <c r="E19" s="160" t="s">
        <v>2</v>
      </c>
      <c r="F19" s="151" t="s">
        <v>396</v>
      </c>
      <c r="G19" s="160" t="s">
        <v>3</v>
      </c>
      <c r="H19" s="151" t="s">
        <v>3</v>
      </c>
      <c r="I19" s="151" t="s">
        <v>68</v>
      </c>
      <c r="J19" s="151" t="s">
        <v>68</v>
      </c>
      <c r="K19" s="187">
        <v>3</v>
      </c>
      <c r="L19" s="188" t="s">
        <v>49</v>
      </c>
      <c r="M19" s="161" t="s">
        <v>68</v>
      </c>
      <c r="N19" s="147"/>
    </row>
    <row r="20" spans="1:14" ht="12" customHeight="1" x14ac:dyDescent="0.15">
      <c r="A20" s="200">
        <v>17</v>
      </c>
      <c r="B20" s="151" t="s">
        <v>392</v>
      </c>
      <c r="C20" s="160" t="s">
        <v>754</v>
      </c>
      <c r="D20" s="160" t="s">
        <v>393</v>
      </c>
      <c r="E20" s="160" t="s">
        <v>2</v>
      </c>
      <c r="F20" s="151" t="s">
        <v>396</v>
      </c>
      <c r="G20" s="160" t="s">
        <v>3</v>
      </c>
      <c r="H20" s="151" t="s">
        <v>3</v>
      </c>
      <c r="I20" s="151" t="s">
        <v>68</v>
      </c>
      <c r="J20" s="151" t="s">
        <v>68</v>
      </c>
      <c r="K20" s="187">
        <v>3</v>
      </c>
      <c r="L20" s="188" t="s">
        <v>49</v>
      </c>
      <c r="M20" s="161" t="s">
        <v>68</v>
      </c>
      <c r="N20" s="147"/>
    </row>
    <row r="21" spans="1:14" ht="12" customHeight="1" x14ac:dyDescent="0.15">
      <c r="A21" s="201">
        <v>18</v>
      </c>
      <c r="B21" s="162" t="s">
        <v>394</v>
      </c>
      <c r="C21" s="163" t="s">
        <v>755</v>
      </c>
      <c r="D21" s="163" t="s">
        <v>395</v>
      </c>
      <c r="E21" s="163" t="s">
        <v>4</v>
      </c>
      <c r="F21" s="162" t="s">
        <v>396</v>
      </c>
      <c r="G21" s="163" t="s">
        <v>68</v>
      </c>
      <c r="H21" s="162" t="s">
        <v>3</v>
      </c>
      <c r="I21" s="162" t="s">
        <v>68</v>
      </c>
      <c r="J21" s="162" t="s">
        <v>68</v>
      </c>
      <c r="K21" s="189">
        <v>3</v>
      </c>
      <c r="L21" s="190" t="s">
        <v>49</v>
      </c>
      <c r="M21" s="164" t="s">
        <v>68</v>
      </c>
      <c r="N21" s="147"/>
    </row>
    <row r="22" spans="1:14" ht="12" customHeight="1" x14ac:dyDescent="0.15">
      <c r="A22" s="199">
        <v>19</v>
      </c>
      <c r="B22" s="157" t="s">
        <v>189</v>
      </c>
      <c r="C22" s="158" t="s">
        <v>756</v>
      </c>
      <c r="D22" s="158" t="s">
        <v>115</v>
      </c>
      <c r="E22" s="158" t="s">
        <v>4</v>
      </c>
      <c r="F22" s="157" t="s">
        <v>1</v>
      </c>
      <c r="G22" s="158" t="s">
        <v>68</v>
      </c>
      <c r="H22" s="157" t="s">
        <v>68</v>
      </c>
      <c r="I22" s="157" t="s">
        <v>3</v>
      </c>
      <c r="J22" s="157" t="s">
        <v>68</v>
      </c>
      <c r="K22" s="185" t="s">
        <v>68</v>
      </c>
      <c r="L22" s="191" t="s">
        <v>485</v>
      </c>
      <c r="M22" s="159" t="s">
        <v>68</v>
      </c>
      <c r="N22" s="147"/>
    </row>
    <row r="23" spans="1:14" ht="12" customHeight="1" x14ac:dyDescent="0.15">
      <c r="A23" s="200">
        <v>20</v>
      </c>
      <c r="B23" s="151" t="s">
        <v>190</v>
      </c>
      <c r="C23" s="160" t="s">
        <v>757</v>
      </c>
      <c r="D23" s="160" t="s">
        <v>116</v>
      </c>
      <c r="E23" s="160" t="s">
        <v>4</v>
      </c>
      <c r="F23" s="151" t="s">
        <v>1</v>
      </c>
      <c r="G23" s="160" t="s">
        <v>68</v>
      </c>
      <c r="H23" s="151" t="s">
        <v>68</v>
      </c>
      <c r="I23" s="151" t="s">
        <v>3</v>
      </c>
      <c r="J23" s="151" t="s">
        <v>68</v>
      </c>
      <c r="K23" s="187" t="s">
        <v>68</v>
      </c>
      <c r="L23" s="192" t="s">
        <v>485</v>
      </c>
      <c r="M23" s="161" t="s">
        <v>68</v>
      </c>
      <c r="N23" s="147"/>
    </row>
    <row r="24" spans="1:14" ht="12" customHeight="1" x14ac:dyDescent="0.15">
      <c r="A24" s="200">
        <v>21</v>
      </c>
      <c r="B24" s="151" t="s">
        <v>191</v>
      </c>
      <c r="C24" s="160" t="s">
        <v>758</v>
      </c>
      <c r="D24" s="160" t="s">
        <v>486</v>
      </c>
      <c r="E24" s="160" t="s">
        <v>4</v>
      </c>
      <c r="F24" s="151" t="s">
        <v>1</v>
      </c>
      <c r="G24" s="166" t="s">
        <v>68</v>
      </c>
      <c r="H24" s="160" t="s">
        <v>68</v>
      </c>
      <c r="I24" s="151" t="s">
        <v>3</v>
      </c>
      <c r="J24" s="151" t="s">
        <v>68</v>
      </c>
      <c r="K24" s="187" t="s">
        <v>68</v>
      </c>
      <c r="L24" s="193" t="s">
        <v>485</v>
      </c>
      <c r="M24" s="161" t="s">
        <v>68</v>
      </c>
      <c r="N24" s="147"/>
    </row>
    <row r="25" spans="1:14" ht="12" customHeight="1" x14ac:dyDescent="0.15">
      <c r="A25" s="200">
        <v>22</v>
      </c>
      <c r="B25" s="151" t="s">
        <v>192</v>
      </c>
      <c r="C25" s="160" t="s">
        <v>759</v>
      </c>
      <c r="D25" s="160" t="s">
        <v>117</v>
      </c>
      <c r="E25" s="160" t="s">
        <v>2</v>
      </c>
      <c r="F25" s="151" t="s">
        <v>1</v>
      </c>
      <c r="G25" s="166" t="s">
        <v>68</v>
      </c>
      <c r="H25" s="160" t="s">
        <v>68</v>
      </c>
      <c r="I25" s="151" t="s">
        <v>3</v>
      </c>
      <c r="J25" s="151" t="s">
        <v>68</v>
      </c>
      <c r="K25" s="187" t="s">
        <v>68</v>
      </c>
      <c r="L25" s="193" t="s">
        <v>485</v>
      </c>
      <c r="M25" s="161" t="s">
        <v>68</v>
      </c>
      <c r="N25" s="147"/>
    </row>
    <row r="26" spans="1:14" ht="12" customHeight="1" x14ac:dyDescent="0.15">
      <c r="A26" s="200">
        <v>23</v>
      </c>
      <c r="B26" s="151" t="s">
        <v>487</v>
      </c>
      <c r="C26" s="160" t="s">
        <v>760</v>
      </c>
      <c r="D26" s="160" t="s">
        <v>488</v>
      </c>
      <c r="E26" s="160" t="s">
        <v>2</v>
      </c>
      <c r="F26" s="151" t="s">
        <v>1</v>
      </c>
      <c r="G26" s="166" t="s">
        <v>68</v>
      </c>
      <c r="H26" s="160" t="s">
        <v>68</v>
      </c>
      <c r="I26" s="151" t="s">
        <v>3</v>
      </c>
      <c r="J26" s="151" t="s">
        <v>68</v>
      </c>
      <c r="K26" s="187" t="s">
        <v>68</v>
      </c>
      <c r="L26" s="193" t="s">
        <v>485</v>
      </c>
      <c r="M26" s="161" t="s">
        <v>68</v>
      </c>
      <c r="N26" s="147"/>
    </row>
    <row r="27" spans="1:14" ht="12" customHeight="1" x14ac:dyDescent="0.15">
      <c r="A27" s="200">
        <v>24</v>
      </c>
      <c r="B27" s="151" t="s">
        <v>193</v>
      </c>
      <c r="C27" s="160" t="s">
        <v>761</v>
      </c>
      <c r="D27" s="160" t="s">
        <v>118</v>
      </c>
      <c r="E27" s="160" t="s">
        <v>4</v>
      </c>
      <c r="F27" s="151" t="s">
        <v>1</v>
      </c>
      <c r="G27" s="166" t="s">
        <v>68</v>
      </c>
      <c r="H27" s="160" t="s">
        <v>68</v>
      </c>
      <c r="I27" s="151" t="s">
        <v>3</v>
      </c>
      <c r="J27" s="151" t="s">
        <v>68</v>
      </c>
      <c r="K27" s="187" t="s">
        <v>68</v>
      </c>
      <c r="L27" s="193" t="s">
        <v>485</v>
      </c>
      <c r="M27" s="161" t="s">
        <v>68</v>
      </c>
      <c r="N27" s="147"/>
    </row>
    <row r="28" spans="1:14" ht="12" customHeight="1" x14ac:dyDescent="0.15">
      <c r="A28" s="200">
        <v>25</v>
      </c>
      <c r="B28" s="151" t="s">
        <v>194</v>
      </c>
      <c r="C28" s="160" t="s">
        <v>762</v>
      </c>
      <c r="D28" s="160" t="s">
        <v>86</v>
      </c>
      <c r="E28" s="160" t="s">
        <v>4</v>
      </c>
      <c r="F28" s="151" t="s">
        <v>1</v>
      </c>
      <c r="G28" s="166" t="s">
        <v>68</v>
      </c>
      <c r="H28" s="160" t="s">
        <v>68</v>
      </c>
      <c r="I28" s="151" t="s">
        <v>3</v>
      </c>
      <c r="J28" s="151" t="s">
        <v>68</v>
      </c>
      <c r="K28" s="194" t="s">
        <v>68</v>
      </c>
      <c r="L28" s="193" t="s">
        <v>485</v>
      </c>
      <c r="M28" s="161" t="s">
        <v>68</v>
      </c>
      <c r="N28" s="147"/>
    </row>
    <row r="29" spans="1:14" ht="12" customHeight="1" x14ac:dyDescent="0.15">
      <c r="A29" s="200">
        <v>26</v>
      </c>
      <c r="B29" s="151" t="s">
        <v>195</v>
      </c>
      <c r="C29" s="160" t="s">
        <v>763</v>
      </c>
      <c r="D29" s="160" t="s">
        <v>119</v>
      </c>
      <c r="E29" s="160" t="s">
        <v>4</v>
      </c>
      <c r="F29" s="151" t="s">
        <v>1</v>
      </c>
      <c r="G29" s="166" t="s">
        <v>68</v>
      </c>
      <c r="H29" s="160" t="s">
        <v>68</v>
      </c>
      <c r="I29" s="151" t="s">
        <v>3</v>
      </c>
      <c r="J29" s="151" t="s">
        <v>68</v>
      </c>
      <c r="K29" s="187" t="s">
        <v>68</v>
      </c>
      <c r="L29" s="193" t="s">
        <v>485</v>
      </c>
      <c r="M29" s="161" t="s">
        <v>68</v>
      </c>
      <c r="N29" s="147"/>
    </row>
    <row r="30" spans="1:14" ht="12" customHeight="1" x14ac:dyDescent="0.15">
      <c r="A30" s="200">
        <v>27</v>
      </c>
      <c r="B30" s="151" t="s">
        <v>196</v>
      </c>
      <c r="C30" s="160" t="s">
        <v>764</v>
      </c>
      <c r="D30" s="160" t="s">
        <v>120</v>
      </c>
      <c r="E30" s="160" t="s">
        <v>2</v>
      </c>
      <c r="F30" s="151" t="s">
        <v>1</v>
      </c>
      <c r="G30" s="151" t="s">
        <v>68</v>
      </c>
      <c r="H30" s="151" t="s">
        <v>68</v>
      </c>
      <c r="I30" s="195" t="s">
        <v>3</v>
      </c>
      <c r="J30" s="151" t="s">
        <v>68</v>
      </c>
      <c r="K30" s="187" t="s">
        <v>68</v>
      </c>
      <c r="L30" s="193" t="s">
        <v>485</v>
      </c>
      <c r="M30" s="161" t="s">
        <v>68</v>
      </c>
      <c r="N30" s="147"/>
    </row>
    <row r="31" spans="1:14" ht="12" customHeight="1" x14ac:dyDescent="0.15">
      <c r="A31" s="200">
        <v>28</v>
      </c>
      <c r="B31" s="151" t="s">
        <v>197</v>
      </c>
      <c r="C31" s="160" t="s">
        <v>765</v>
      </c>
      <c r="D31" s="160" t="s">
        <v>121</v>
      </c>
      <c r="E31" s="160" t="s">
        <v>2</v>
      </c>
      <c r="F31" s="151" t="s">
        <v>1</v>
      </c>
      <c r="G31" s="151" t="s">
        <v>68</v>
      </c>
      <c r="H31" s="151" t="s">
        <v>68</v>
      </c>
      <c r="I31" s="160" t="s">
        <v>3</v>
      </c>
      <c r="J31" s="151" t="s">
        <v>68</v>
      </c>
      <c r="K31" s="187" t="s">
        <v>68</v>
      </c>
      <c r="L31" s="193" t="s">
        <v>485</v>
      </c>
      <c r="M31" s="161" t="s">
        <v>68</v>
      </c>
      <c r="N31" s="147"/>
    </row>
    <row r="32" spans="1:14" ht="12" customHeight="1" x14ac:dyDescent="0.15">
      <c r="A32" s="200">
        <v>29</v>
      </c>
      <c r="B32" s="151" t="s">
        <v>198</v>
      </c>
      <c r="C32" s="160" t="s">
        <v>766</v>
      </c>
      <c r="D32" s="160" t="s">
        <v>122</v>
      </c>
      <c r="E32" s="160" t="s">
        <v>2</v>
      </c>
      <c r="F32" s="151" t="s">
        <v>1</v>
      </c>
      <c r="G32" s="151" t="s">
        <v>68</v>
      </c>
      <c r="H32" s="151" t="s">
        <v>68</v>
      </c>
      <c r="I32" s="151" t="s">
        <v>3</v>
      </c>
      <c r="J32" s="151" t="s">
        <v>68</v>
      </c>
      <c r="K32" s="187" t="s">
        <v>68</v>
      </c>
      <c r="L32" s="193" t="s">
        <v>485</v>
      </c>
      <c r="M32" s="161" t="s">
        <v>68</v>
      </c>
      <c r="N32" s="147"/>
    </row>
    <row r="33" spans="1:14" ht="12" customHeight="1" x14ac:dyDescent="0.15">
      <c r="A33" s="200">
        <v>30</v>
      </c>
      <c r="B33" s="151" t="s">
        <v>199</v>
      </c>
      <c r="C33" s="160" t="s">
        <v>767</v>
      </c>
      <c r="D33" s="160" t="s">
        <v>123</v>
      </c>
      <c r="E33" s="160" t="s">
        <v>2</v>
      </c>
      <c r="F33" s="151" t="s">
        <v>1</v>
      </c>
      <c r="G33" s="151" t="s">
        <v>68</v>
      </c>
      <c r="H33" s="151" t="s">
        <v>68</v>
      </c>
      <c r="I33" s="151" t="s">
        <v>3</v>
      </c>
      <c r="J33" s="151" t="s">
        <v>68</v>
      </c>
      <c r="K33" s="187" t="s">
        <v>68</v>
      </c>
      <c r="L33" s="193" t="s">
        <v>485</v>
      </c>
      <c r="M33" s="161" t="s">
        <v>68</v>
      </c>
      <c r="N33" s="147"/>
    </row>
    <row r="34" spans="1:14" ht="12" customHeight="1" x14ac:dyDescent="0.15">
      <c r="A34" s="200">
        <v>31</v>
      </c>
      <c r="B34" s="151" t="s">
        <v>200</v>
      </c>
      <c r="C34" s="160" t="s">
        <v>768</v>
      </c>
      <c r="D34" s="160" t="s">
        <v>172</v>
      </c>
      <c r="E34" s="160" t="s">
        <v>4</v>
      </c>
      <c r="F34" s="151" t="s">
        <v>5</v>
      </c>
      <c r="G34" s="151" t="s">
        <v>3</v>
      </c>
      <c r="H34" s="151" t="s">
        <v>3</v>
      </c>
      <c r="I34" s="151" t="s">
        <v>68</v>
      </c>
      <c r="J34" s="151" t="s">
        <v>68</v>
      </c>
      <c r="K34" s="187" t="s">
        <v>179</v>
      </c>
      <c r="L34" s="193" t="s">
        <v>50</v>
      </c>
      <c r="M34" s="161" t="s">
        <v>627</v>
      </c>
      <c r="N34" s="147"/>
    </row>
    <row r="35" spans="1:14" ht="12" customHeight="1" x14ac:dyDescent="0.15">
      <c r="A35" s="200">
        <v>32</v>
      </c>
      <c r="B35" s="151" t="s">
        <v>201</v>
      </c>
      <c r="C35" s="160" t="s">
        <v>397</v>
      </c>
      <c r="D35" s="160" t="s">
        <v>173</v>
      </c>
      <c r="E35" s="160" t="s">
        <v>4</v>
      </c>
      <c r="F35" s="151" t="s">
        <v>5</v>
      </c>
      <c r="G35" s="151" t="s">
        <v>3</v>
      </c>
      <c r="H35" s="151" t="s">
        <v>3</v>
      </c>
      <c r="I35" s="151" t="s">
        <v>68</v>
      </c>
      <c r="J35" s="151" t="s">
        <v>68</v>
      </c>
      <c r="K35" s="187" t="s">
        <v>179</v>
      </c>
      <c r="L35" s="193" t="s">
        <v>50</v>
      </c>
      <c r="M35" s="161" t="s">
        <v>627</v>
      </c>
      <c r="N35" s="147"/>
    </row>
    <row r="36" spans="1:14" ht="12" customHeight="1" x14ac:dyDescent="0.15">
      <c r="A36" s="200">
        <v>33</v>
      </c>
      <c r="B36" s="151" t="s">
        <v>202</v>
      </c>
      <c r="C36" s="160" t="s">
        <v>769</v>
      </c>
      <c r="D36" s="160" t="s">
        <v>174</v>
      </c>
      <c r="E36" s="160" t="s">
        <v>4</v>
      </c>
      <c r="F36" s="151" t="s">
        <v>396</v>
      </c>
      <c r="G36" s="166" t="s">
        <v>3</v>
      </c>
      <c r="H36" s="160" t="s">
        <v>3</v>
      </c>
      <c r="I36" s="151" t="s">
        <v>68</v>
      </c>
      <c r="J36" s="151" t="s">
        <v>68</v>
      </c>
      <c r="K36" s="194">
        <v>3</v>
      </c>
      <c r="L36" s="193" t="s">
        <v>50</v>
      </c>
      <c r="M36" s="161" t="s">
        <v>68</v>
      </c>
      <c r="N36" s="147"/>
    </row>
    <row r="37" spans="1:14" ht="12" customHeight="1" x14ac:dyDescent="0.15">
      <c r="A37" s="200">
        <v>34</v>
      </c>
      <c r="B37" s="151" t="s">
        <v>203</v>
      </c>
      <c r="C37" s="160" t="s">
        <v>770</v>
      </c>
      <c r="D37" s="160" t="s">
        <v>204</v>
      </c>
      <c r="E37" s="160" t="s">
        <v>4</v>
      </c>
      <c r="F37" s="151" t="s">
        <v>1</v>
      </c>
      <c r="G37" s="166" t="s">
        <v>68</v>
      </c>
      <c r="H37" s="160" t="s">
        <v>68</v>
      </c>
      <c r="I37" s="151" t="s">
        <v>3</v>
      </c>
      <c r="J37" s="151" t="s">
        <v>68</v>
      </c>
      <c r="K37" s="187" t="s">
        <v>68</v>
      </c>
      <c r="L37" s="193" t="s">
        <v>485</v>
      </c>
      <c r="M37" s="161" t="s">
        <v>68</v>
      </c>
      <c r="N37" s="147"/>
    </row>
    <row r="38" spans="1:14" ht="12" customHeight="1" x14ac:dyDescent="0.15">
      <c r="A38" s="200">
        <v>35</v>
      </c>
      <c r="B38" s="151" t="s">
        <v>205</v>
      </c>
      <c r="C38" s="160" t="s">
        <v>771</v>
      </c>
      <c r="D38" s="160" t="s">
        <v>206</v>
      </c>
      <c r="E38" s="160" t="s">
        <v>4</v>
      </c>
      <c r="F38" s="151" t="s">
        <v>396</v>
      </c>
      <c r="G38" s="166" t="s">
        <v>3</v>
      </c>
      <c r="H38" s="160" t="s">
        <v>3</v>
      </c>
      <c r="I38" s="151" t="s">
        <v>68</v>
      </c>
      <c r="J38" s="151" t="s">
        <v>68</v>
      </c>
      <c r="K38" s="187" t="s">
        <v>179</v>
      </c>
      <c r="L38" s="193" t="s">
        <v>50</v>
      </c>
      <c r="M38" s="161" t="s">
        <v>68</v>
      </c>
      <c r="N38" s="147"/>
    </row>
    <row r="39" spans="1:14" ht="12" customHeight="1" x14ac:dyDescent="0.15">
      <c r="A39" s="200">
        <v>36</v>
      </c>
      <c r="B39" s="151" t="s">
        <v>207</v>
      </c>
      <c r="C39" s="160" t="s">
        <v>772</v>
      </c>
      <c r="D39" s="160" t="s">
        <v>298</v>
      </c>
      <c r="E39" s="160" t="s">
        <v>2</v>
      </c>
      <c r="F39" s="151" t="s">
        <v>396</v>
      </c>
      <c r="G39" s="166" t="s">
        <v>3</v>
      </c>
      <c r="H39" s="151" t="s">
        <v>3</v>
      </c>
      <c r="I39" s="151" t="s">
        <v>68</v>
      </c>
      <c r="J39" s="151" t="s">
        <v>68</v>
      </c>
      <c r="K39" s="187">
        <v>2</v>
      </c>
      <c r="L39" s="193" t="s">
        <v>50</v>
      </c>
      <c r="M39" s="161" t="s">
        <v>68</v>
      </c>
      <c r="N39" s="147"/>
    </row>
    <row r="40" spans="1:14" ht="12" customHeight="1" x14ac:dyDescent="0.15">
      <c r="A40" s="200">
        <v>37</v>
      </c>
      <c r="B40" s="151" t="s">
        <v>299</v>
      </c>
      <c r="C40" s="160" t="s">
        <v>773</v>
      </c>
      <c r="D40" s="160" t="s">
        <v>300</v>
      </c>
      <c r="E40" s="160" t="s">
        <v>4</v>
      </c>
      <c r="F40" s="151" t="s">
        <v>1</v>
      </c>
      <c r="G40" s="166" t="s">
        <v>68</v>
      </c>
      <c r="H40" s="151" t="s">
        <v>68</v>
      </c>
      <c r="I40" s="151" t="s">
        <v>3</v>
      </c>
      <c r="J40" s="151" t="s">
        <v>68</v>
      </c>
      <c r="K40" s="187" t="s">
        <v>68</v>
      </c>
      <c r="L40" s="193" t="s">
        <v>485</v>
      </c>
      <c r="M40" s="161" t="s">
        <v>68</v>
      </c>
      <c r="N40" s="147"/>
    </row>
    <row r="41" spans="1:14" ht="12" customHeight="1" x14ac:dyDescent="0.15">
      <c r="A41" s="200">
        <v>38</v>
      </c>
      <c r="B41" s="151" t="s">
        <v>398</v>
      </c>
      <c r="C41" s="160" t="s">
        <v>774</v>
      </c>
      <c r="D41" s="160" t="s">
        <v>399</v>
      </c>
      <c r="E41" s="160" t="s">
        <v>2</v>
      </c>
      <c r="F41" s="151" t="s">
        <v>396</v>
      </c>
      <c r="G41" s="166" t="s">
        <v>3</v>
      </c>
      <c r="H41" s="151" t="s">
        <v>3</v>
      </c>
      <c r="I41" s="151" t="s">
        <v>68</v>
      </c>
      <c r="J41" s="151" t="s">
        <v>68</v>
      </c>
      <c r="K41" s="187">
        <v>3</v>
      </c>
      <c r="L41" s="193" t="s">
        <v>50</v>
      </c>
      <c r="M41" s="161" t="s">
        <v>68</v>
      </c>
      <c r="N41" s="147"/>
    </row>
    <row r="42" spans="1:14" ht="12" customHeight="1" x14ac:dyDescent="0.15">
      <c r="A42" s="200">
        <v>39</v>
      </c>
      <c r="B42" s="151" t="s">
        <v>400</v>
      </c>
      <c r="C42" s="160" t="s">
        <v>775</v>
      </c>
      <c r="D42" s="160" t="s">
        <v>401</v>
      </c>
      <c r="E42" s="160" t="s">
        <v>2</v>
      </c>
      <c r="F42" s="151" t="s">
        <v>396</v>
      </c>
      <c r="G42" s="166" t="s">
        <v>68</v>
      </c>
      <c r="H42" s="151" t="s">
        <v>3</v>
      </c>
      <c r="I42" s="151" t="s">
        <v>68</v>
      </c>
      <c r="J42" s="151" t="s">
        <v>68</v>
      </c>
      <c r="K42" s="187" t="s">
        <v>68</v>
      </c>
      <c r="L42" s="193" t="s">
        <v>50</v>
      </c>
      <c r="M42" s="161" t="s">
        <v>68</v>
      </c>
      <c r="N42" s="147"/>
    </row>
    <row r="43" spans="1:14" ht="12" customHeight="1" x14ac:dyDescent="0.15">
      <c r="A43" s="200">
        <v>40</v>
      </c>
      <c r="B43" s="151" t="s">
        <v>402</v>
      </c>
      <c r="C43" s="160" t="s">
        <v>776</v>
      </c>
      <c r="D43" s="160" t="s">
        <v>403</v>
      </c>
      <c r="E43" s="160" t="s">
        <v>2</v>
      </c>
      <c r="F43" s="151" t="s">
        <v>396</v>
      </c>
      <c r="G43" s="166" t="s">
        <v>3</v>
      </c>
      <c r="H43" s="151" t="s">
        <v>3</v>
      </c>
      <c r="I43" s="151" t="s">
        <v>68</v>
      </c>
      <c r="J43" s="151" t="s">
        <v>68</v>
      </c>
      <c r="K43" s="187">
        <v>4</v>
      </c>
      <c r="L43" s="196" t="s">
        <v>50</v>
      </c>
      <c r="M43" s="161" t="s">
        <v>68</v>
      </c>
      <c r="N43" s="147"/>
    </row>
    <row r="44" spans="1:14" ht="12" customHeight="1" x14ac:dyDescent="0.15">
      <c r="A44" s="200">
        <v>41</v>
      </c>
      <c r="B44" s="151" t="s">
        <v>404</v>
      </c>
      <c r="C44" s="160" t="s">
        <v>777</v>
      </c>
      <c r="D44" s="160" t="s">
        <v>405</v>
      </c>
      <c r="E44" s="160" t="s">
        <v>4</v>
      </c>
      <c r="F44" s="151" t="s">
        <v>396</v>
      </c>
      <c r="G44" s="166" t="s">
        <v>3</v>
      </c>
      <c r="H44" s="151" t="s">
        <v>3</v>
      </c>
      <c r="I44" s="151" t="s">
        <v>68</v>
      </c>
      <c r="J44" s="151" t="s">
        <v>68</v>
      </c>
      <c r="K44" s="187">
        <v>4</v>
      </c>
      <c r="L44" s="196" t="s">
        <v>50</v>
      </c>
      <c r="M44" s="161" t="s">
        <v>68</v>
      </c>
      <c r="N44" s="147"/>
    </row>
    <row r="45" spans="1:14" ht="12" customHeight="1" x14ac:dyDescent="0.15">
      <c r="A45" s="200">
        <v>42</v>
      </c>
      <c r="B45" s="151" t="s">
        <v>406</v>
      </c>
      <c r="C45" s="160" t="s">
        <v>778</v>
      </c>
      <c r="D45" s="160" t="s">
        <v>407</v>
      </c>
      <c r="E45" s="160" t="s">
        <v>4</v>
      </c>
      <c r="F45" s="151" t="s">
        <v>396</v>
      </c>
      <c r="G45" s="166" t="s">
        <v>68</v>
      </c>
      <c r="H45" s="151" t="s">
        <v>3</v>
      </c>
      <c r="I45" s="151" t="s">
        <v>68</v>
      </c>
      <c r="J45" s="151" t="s">
        <v>68</v>
      </c>
      <c r="K45" s="187">
        <v>3</v>
      </c>
      <c r="L45" s="196" t="s">
        <v>50</v>
      </c>
      <c r="M45" s="161" t="s">
        <v>68</v>
      </c>
      <c r="N45" s="147"/>
    </row>
    <row r="46" spans="1:14" ht="12" customHeight="1" x14ac:dyDescent="0.15">
      <c r="A46" s="200">
        <v>43</v>
      </c>
      <c r="B46" s="151" t="s">
        <v>408</v>
      </c>
      <c r="C46" s="160" t="s">
        <v>779</v>
      </c>
      <c r="D46" s="160" t="s">
        <v>409</v>
      </c>
      <c r="E46" s="160" t="s">
        <v>4</v>
      </c>
      <c r="F46" s="151" t="s">
        <v>396</v>
      </c>
      <c r="G46" s="166" t="s">
        <v>3</v>
      </c>
      <c r="H46" s="151" t="s">
        <v>3</v>
      </c>
      <c r="I46" s="151" t="s">
        <v>68</v>
      </c>
      <c r="J46" s="151" t="s">
        <v>68</v>
      </c>
      <c r="K46" s="187">
        <v>4</v>
      </c>
      <c r="L46" s="196" t="s">
        <v>50</v>
      </c>
      <c r="M46" s="161" t="s">
        <v>68</v>
      </c>
      <c r="N46" s="147"/>
    </row>
    <row r="47" spans="1:14" ht="12" customHeight="1" x14ac:dyDescent="0.15">
      <c r="A47" s="200">
        <v>44</v>
      </c>
      <c r="B47" s="151" t="s">
        <v>489</v>
      </c>
      <c r="C47" s="160" t="s">
        <v>780</v>
      </c>
      <c r="D47" s="160" t="s">
        <v>490</v>
      </c>
      <c r="E47" s="160" t="s">
        <v>4</v>
      </c>
      <c r="F47" s="151" t="s">
        <v>396</v>
      </c>
      <c r="G47" s="166" t="s">
        <v>68</v>
      </c>
      <c r="H47" s="151" t="s">
        <v>3</v>
      </c>
      <c r="I47" s="151" t="s">
        <v>68</v>
      </c>
      <c r="J47" s="151" t="s">
        <v>68</v>
      </c>
      <c r="K47" s="187">
        <v>2</v>
      </c>
      <c r="L47" s="196" t="s">
        <v>50</v>
      </c>
      <c r="M47" s="161" t="s">
        <v>68</v>
      </c>
      <c r="N47" s="147"/>
    </row>
    <row r="48" spans="1:14" ht="12" customHeight="1" x14ac:dyDescent="0.15">
      <c r="A48" s="200">
        <v>45</v>
      </c>
      <c r="B48" s="151" t="s">
        <v>491</v>
      </c>
      <c r="C48" s="160" t="s">
        <v>781</v>
      </c>
      <c r="D48" s="160" t="s">
        <v>492</v>
      </c>
      <c r="E48" s="160" t="s">
        <v>2</v>
      </c>
      <c r="F48" s="151" t="s">
        <v>396</v>
      </c>
      <c r="G48" s="166" t="s">
        <v>68</v>
      </c>
      <c r="H48" s="151" t="s">
        <v>3</v>
      </c>
      <c r="I48" s="151" t="s">
        <v>68</v>
      </c>
      <c r="J48" s="151" t="s">
        <v>68</v>
      </c>
      <c r="K48" s="187">
        <v>3</v>
      </c>
      <c r="L48" s="196" t="s">
        <v>50</v>
      </c>
      <c r="M48" s="161" t="s">
        <v>68</v>
      </c>
      <c r="N48" s="147"/>
    </row>
    <row r="49" spans="1:14" ht="12" customHeight="1" x14ac:dyDescent="0.15">
      <c r="A49" s="200">
        <v>46</v>
      </c>
      <c r="B49" s="151" t="s">
        <v>493</v>
      </c>
      <c r="C49" s="160" t="s">
        <v>782</v>
      </c>
      <c r="D49" s="160" t="s">
        <v>494</v>
      </c>
      <c r="E49" s="160" t="s">
        <v>4</v>
      </c>
      <c r="F49" s="151" t="s">
        <v>396</v>
      </c>
      <c r="G49" s="166" t="s">
        <v>68</v>
      </c>
      <c r="H49" s="151" t="s">
        <v>3</v>
      </c>
      <c r="I49" s="151" t="s">
        <v>68</v>
      </c>
      <c r="J49" s="151" t="s">
        <v>68</v>
      </c>
      <c r="K49" s="187" t="s">
        <v>68</v>
      </c>
      <c r="L49" s="196" t="s">
        <v>50</v>
      </c>
      <c r="M49" s="161" t="s">
        <v>68</v>
      </c>
      <c r="N49" s="147"/>
    </row>
    <row r="50" spans="1:14" ht="12" customHeight="1" x14ac:dyDescent="0.15">
      <c r="A50" s="200">
        <v>47</v>
      </c>
      <c r="B50" s="151" t="s">
        <v>495</v>
      </c>
      <c r="C50" s="160" t="s">
        <v>783</v>
      </c>
      <c r="D50" s="160" t="s">
        <v>496</v>
      </c>
      <c r="E50" s="160" t="s">
        <v>2</v>
      </c>
      <c r="F50" s="151" t="s">
        <v>1</v>
      </c>
      <c r="G50" s="166" t="s">
        <v>68</v>
      </c>
      <c r="H50" s="151" t="s">
        <v>68</v>
      </c>
      <c r="I50" s="151" t="s">
        <v>3</v>
      </c>
      <c r="J50" s="151" t="s">
        <v>68</v>
      </c>
      <c r="K50" s="187" t="s">
        <v>68</v>
      </c>
      <c r="L50" s="196" t="s">
        <v>485</v>
      </c>
      <c r="M50" s="161" t="s">
        <v>68</v>
      </c>
      <c r="N50" s="147"/>
    </row>
    <row r="51" spans="1:14" ht="12" customHeight="1" x14ac:dyDescent="0.15">
      <c r="A51" s="200">
        <v>48</v>
      </c>
      <c r="B51" s="151" t="s">
        <v>497</v>
      </c>
      <c r="C51" s="160" t="s">
        <v>784</v>
      </c>
      <c r="D51" s="160" t="s">
        <v>498</v>
      </c>
      <c r="E51" s="160" t="s">
        <v>4</v>
      </c>
      <c r="F51" s="151" t="s">
        <v>1</v>
      </c>
      <c r="G51" s="166" t="s">
        <v>68</v>
      </c>
      <c r="H51" s="151" t="s">
        <v>68</v>
      </c>
      <c r="I51" s="151" t="s">
        <v>3</v>
      </c>
      <c r="J51" s="151" t="s">
        <v>68</v>
      </c>
      <c r="K51" s="187" t="s">
        <v>68</v>
      </c>
      <c r="L51" s="196" t="s">
        <v>485</v>
      </c>
      <c r="M51" s="161" t="s">
        <v>68</v>
      </c>
      <c r="N51" s="147"/>
    </row>
    <row r="52" spans="1:14" ht="12" customHeight="1" x14ac:dyDescent="0.15">
      <c r="A52" s="200">
        <v>49</v>
      </c>
      <c r="B52" s="151" t="s">
        <v>499</v>
      </c>
      <c r="C52" s="160" t="s">
        <v>785</v>
      </c>
      <c r="D52" s="160" t="s">
        <v>500</v>
      </c>
      <c r="E52" s="160" t="s">
        <v>4</v>
      </c>
      <c r="F52" s="151" t="s">
        <v>1</v>
      </c>
      <c r="G52" s="166" t="s">
        <v>3</v>
      </c>
      <c r="H52" s="151" t="s">
        <v>3</v>
      </c>
      <c r="I52" s="151" t="s">
        <v>3</v>
      </c>
      <c r="J52" s="151" t="s">
        <v>68</v>
      </c>
      <c r="K52" s="187" t="s">
        <v>68</v>
      </c>
      <c r="L52" s="196" t="s">
        <v>50</v>
      </c>
      <c r="M52" s="161" t="s">
        <v>68</v>
      </c>
      <c r="N52" s="147"/>
    </row>
    <row r="53" spans="1:14" ht="12" customHeight="1" x14ac:dyDescent="0.15">
      <c r="A53" s="200">
        <v>50</v>
      </c>
      <c r="B53" s="151" t="s">
        <v>628</v>
      </c>
      <c r="C53" s="160" t="s">
        <v>786</v>
      </c>
      <c r="D53" s="160" t="s">
        <v>629</v>
      </c>
      <c r="E53" s="160" t="s">
        <v>2</v>
      </c>
      <c r="F53" s="151" t="s">
        <v>396</v>
      </c>
      <c r="G53" s="166" t="s">
        <v>68</v>
      </c>
      <c r="H53" s="151" t="s">
        <v>3</v>
      </c>
      <c r="I53" s="151" t="s">
        <v>68</v>
      </c>
      <c r="J53" s="151" t="s">
        <v>68</v>
      </c>
      <c r="K53" s="187">
        <v>3</v>
      </c>
      <c r="L53" s="196" t="s">
        <v>50</v>
      </c>
      <c r="M53" s="161" t="s">
        <v>68</v>
      </c>
      <c r="N53" s="147"/>
    </row>
    <row r="54" spans="1:14" ht="12" customHeight="1" x14ac:dyDescent="0.15">
      <c r="A54" s="200">
        <v>51</v>
      </c>
      <c r="B54" s="151" t="s">
        <v>208</v>
      </c>
      <c r="C54" s="160" t="s">
        <v>787</v>
      </c>
      <c r="D54" s="160" t="s">
        <v>124</v>
      </c>
      <c r="E54" s="160" t="s">
        <v>4</v>
      </c>
      <c r="F54" s="151" t="s">
        <v>1</v>
      </c>
      <c r="G54" s="166" t="s">
        <v>68</v>
      </c>
      <c r="H54" s="151" t="s">
        <v>68</v>
      </c>
      <c r="I54" s="151" t="s">
        <v>3</v>
      </c>
      <c r="J54" s="151" t="s">
        <v>68</v>
      </c>
      <c r="K54" s="187" t="s">
        <v>68</v>
      </c>
      <c r="L54" s="196" t="s">
        <v>485</v>
      </c>
      <c r="M54" s="161" t="s">
        <v>68</v>
      </c>
      <c r="N54" s="147"/>
    </row>
    <row r="55" spans="1:14" ht="12" customHeight="1" x14ac:dyDescent="0.15">
      <c r="A55" s="200">
        <v>52</v>
      </c>
      <c r="B55" s="151" t="s">
        <v>209</v>
      </c>
      <c r="C55" s="160" t="s">
        <v>788</v>
      </c>
      <c r="D55" s="160" t="s">
        <v>125</v>
      </c>
      <c r="E55" s="160" t="s">
        <v>4</v>
      </c>
      <c r="F55" s="151" t="s">
        <v>1</v>
      </c>
      <c r="G55" s="166" t="s">
        <v>68</v>
      </c>
      <c r="H55" s="151" t="s">
        <v>68</v>
      </c>
      <c r="I55" s="151" t="s">
        <v>3</v>
      </c>
      <c r="J55" s="151" t="s">
        <v>68</v>
      </c>
      <c r="K55" s="187" t="s">
        <v>68</v>
      </c>
      <c r="L55" s="196" t="s">
        <v>485</v>
      </c>
      <c r="M55" s="161" t="s">
        <v>68</v>
      </c>
      <c r="N55" s="147"/>
    </row>
    <row r="56" spans="1:14" ht="12" customHeight="1" x14ac:dyDescent="0.15">
      <c r="A56" s="200">
        <v>53</v>
      </c>
      <c r="B56" s="151" t="s">
        <v>210</v>
      </c>
      <c r="C56" s="160" t="s">
        <v>789</v>
      </c>
      <c r="D56" s="160" t="s">
        <v>126</v>
      </c>
      <c r="E56" s="160" t="s">
        <v>2</v>
      </c>
      <c r="F56" s="151" t="s">
        <v>1</v>
      </c>
      <c r="G56" s="166" t="s">
        <v>68</v>
      </c>
      <c r="H56" s="151" t="s">
        <v>68</v>
      </c>
      <c r="I56" s="151" t="s">
        <v>3</v>
      </c>
      <c r="J56" s="151" t="s">
        <v>68</v>
      </c>
      <c r="K56" s="187" t="s">
        <v>68</v>
      </c>
      <c r="L56" s="196" t="s">
        <v>485</v>
      </c>
      <c r="M56" s="161" t="s">
        <v>68</v>
      </c>
      <c r="N56" s="147"/>
    </row>
    <row r="57" spans="1:14" ht="12" customHeight="1" x14ac:dyDescent="0.15">
      <c r="A57" s="200">
        <v>54</v>
      </c>
      <c r="B57" s="151" t="s">
        <v>211</v>
      </c>
      <c r="C57" s="160" t="s">
        <v>790</v>
      </c>
      <c r="D57" s="160" t="s">
        <v>87</v>
      </c>
      <c r="E57" s="160" t="s">
        <v>2</v>
      </c>
      <c r="F57" s="151" t="s">
        <v>1</v>
      </c>
      <c r="G57" s="166" t="s">
        <v>68</v>
      </c>
      <c r="H57" s="151" t="s">
        <v>68</v>
      </c>
      <c r="I57" s="151" t="s">
        <v>3</v>
      </c>
      <c r="J57" s="151" t="s">
        <v>68</v>
      </c>
      <c r="K57" s="187" t="s">
        <v>68</v>
      </c>
      <c r="L57" s="196" t="s">
        <v>485</v>
      </c>
      <c r="M57" s="161" t="s">
        <v>68</v>
      </c>
      <c r="N57" s="147"/>
    </row>
    <row r="58" spans="1:14" ht="12" customHeight="1" x14ac:dyDescent="0.15">
      <c r="A58" s="200">
        <v>55</v>
      </c>
      <c r="B58" s="151" t="s">
        <v>501</v>
      </c>
      <c r="C58" s="160" t="s">
        <v>791</v>
      </c>
      <c r="D58" s="160" t="s">
        <v>502</v>
      </c>
      <c r="E58" s="160" t="s">
        <v>2</v>
      </c>
      <c r="F58" s="151" t="s">
        <v>1</v>
      </c>
      <c r="G58" s="166" t="s">
        <v>68</v>
      </c>
      <c r="H58" s="151" t="s">
        <v>3</v>
      </c>
      <c r="I58" s="151" t="s">
        <v>3</v>
      </c>
      <c r="J58" s="151" t="s">
        <v>68</v>
      </c>
      <c r="K58" s="187" t="s">
        <v>68</v>
      </c>
      <c r="L58" s="196" t="s">
        <v>48</v>
      </c>
      <c r="M58" s="161" t="s">
        <v>68</v>
      </c>
      <c r="N58" s="147"/>
    </row>
    <row r="59" spans="1:14" ht="12" customHeight="1" x14ac:dyDescent="0.15">
      <c r="A59" s="200">
        <v>56</v>
      </c>
      <c r="B59" s="151" t="s">
        <v>212</v>
      </c>
      <c r="C59" s="160" t="s">
        <v>792</v>
      </c>
      <c r="D59" s="160" t="s">
        <v>72</v>
      </c>
      <c r="E59" s="160" t="s">
        <v>2</v>
      </c>
      <c r="F59" s="151" t="s">
        <v>1</v>
      </c>
      <c r="G59" s="166" t="s">
        <v>68</v>
      </c>
      <c r="H59" s="151" t="s">
        <v>3</v>
      </c>
      <c r="I59" s="151" t="s">
        <v>3</v>
      </c>
      <c r="J59" s="151" t="s">
        <v>68</v>
      </c>
      <c r="K59" s="187" t="s">
        <v>68</v>
      </c>
      <c r="L59" s="196" t="s">
        <v>48</v>
      </c>
      <c r="M59" s="161" t="s">
        <v>68</v>
      </c>
      <c r="N59" s="147"/>
    </row>
    <row r="60" spans="1:14" ht="12" customHeight="1" x14ac:dyDescent="0.15">
      <c r="A60" s="201">
        <v>57</v>
      </c>
      <c r="B60" s="162" t="s">
        <v>213</v>
      </c>
      <c r="C60" s="163" t="s">
        <v>793</v>
      </c>
      <c r="D60" s="163" t="s">
        <v>175</v>
      </c>
      <c r="E60" s="163" t="s">
        <v>4</v>
      </c>
      <c r="F60" s="162" t="s">
        <v>1</v>
      </c>
      <c r="G60" s="167" t="s">
        <v>68</v>
      </c>
      <c r="H60" s="162" t="s">
        <v>68</v>
      </c>
      <c r="I60" s="162" t="s">
        <v>3</v>
      </c>
      <c r="J60" s="162" t="s">
        <v>68</v>
      </c>
      <c r="K60" s="189" t="s">
        <v>68</v>
      </c>
      <c r="L60" s="197" t="s">
        <v>485</v>
      </c>
      <c r="M60" s="164" t="s">
        <v>68</v>
      </c>
      <c r="N60" s="147"/>
    </row>
    <row r="61" spans="1:14" ht="12" customHeight="1" x14ac:dyDescent="0.15">
      <c r="A61" s="199">
        <v>58</v>
      </c>
      <c r="B61" s="157" t="s">
        <v>214</v>
      </c>
      <c r="C61" s="158" t="s">
        <v>794</v>
      </c>
      <c r="D61" s="158" t="s">
        <v>106</v>
      </c>
      <c r="E61" s="158" t="s">
        <v>2</v>
      </c>
      <c r="F61" s="157" t="s">
        <v>5</v>
      </c>
      <c r="G61" s="165" t="s">
        <v>3</v>
      </c>
      <c r="H61" s="157" t="s">
        <v>3</v>
      </c>
      <c r="I61" s="157" t="s">
        <v>68</v>
      </c>
      <c r="J61" s="157" t="s">
        <v>68</v>
      </c>
      <c r="K61" s="185" t="s">
        <v>68</v>
      </c>
      <c r="L61" s="198" t="s">
        <v>48</v>
      </c>
      <c r="M61" s="159" t="s">
        <v>630</v>
      </c>
      <c r="N61" s="147"/>
    </row>
    <row r="62" spans="1:14" ht="12" customHeight="1" x14ac:dyDescent="0.15">
      <c r="A62" s="200">
        <v>59</v>
      </c>
      <c r="B62" s="151" t="s">
        <v>215</v>
      </c>
      <c r="C62" s="160" t="s">
        <v>795</v>
      </c>
      <c r="D62" s="160" t="s">
        <v>127</v>
      </c>
      <c r="E62" s="160" t="s">
        <v>4</v>
      </c>
      <c r="F62" s="151" t="s">
        <v>1</v>
      </c>
      <c r="G62" s="166" t="s">
        <v>68</v>
      </c>
      <c r="H62" s="151" t="s">
        <v>68</v>
      </c>
      <c r="I62" s="151" t="s">
        <v>3</v>
      </c>
      <c r="J62" s="151" t="s">
        <v>68</v>
      </c>
      <c r="K62" s="187" t="s">
        <v>68</v>
      </c>
      <c r="L62" s="196" t="s">
        <v>485</v>
      </c>
      <c r="M62" s="161" t="s">
        <v>68</v>
      </c>
      <c r="N62" s="147"/>
    </row>
    <row r="63" spans="1:14" ht="12" customHeight="1" x14ac:dyDescent="0.15">
      <c r="A63" s="200">
        <v>60</v>
      </c>
      <c r="B63" s="151" t="s">
        <v>216</v>
      </c>
      <c r="C63" s="160" t="s">
        <v>796</v>
      </c>
      <c r="D63" s="160" t="s">
        <v>128</v>
      </c>
      <c r="E63" s="160" t="s">
        <v>4</v>
      </c>
      <c r="F63" s="151" t="s">
        <v>396</v>
      </c>
      <c r="G63" s="166" t="s">
        <v>3</v>
      </c>
      <c r="H63" s="151" t="s">
        <v>3</v>
      </c>
      <c r="I63" s="151" t="s">
        <v>68</v>
      </c>
      <c r="J63" s="151" t="s">
        <v>68</v>
      </c>
      <c r="K63" s="187" t="s">
        <v>68</v>
      </c>
      <c r="L63" s="196" t="s">
        <v>48</v>
      </c>
      <c r="M63" s="161" t="s">
        <v>68</v>
      </c>
      <c r="N63" s="147"/>
    </row>
    <row r="64" spans="1:14" ht="12" customHeight="1" x14ac:dyDescent="0.15">
      <c r="A64" s="200">
        <v>61</v>
      </c>
      <c r="B64" s="151" t="s">
        <v>217</v>
      </c>
      <c r="C64" s="160" t="s">
        <v>797</v>
      </c>
      <c r="D64" s="160" t="s">
        <v>176</v>
      </c>
      <c r="E64" s="160" t="s">
        <v>2</v>
      </c>
      <c r="F64" s="151" t="s">
        <v>396</v>
      </c>
      <c r="G64" s="166" t="s">
        <v>3</v>
      </c>
      <c r="H64" s="151" t="s">
        <v>3</v>
      </c>
      <c r="I64" s="151" t="s">
        <v>68</v>
      </c>
      <c r="J64" s="151" t="s">
        <v>68</v>
      </c>
      <c r="K64" s="187" t="s">
        <v>68</v>
      </c>
      <c r="L64" s="196" t="s">
        <v>48</v>
      </c>
      <c r="M64" s="161" t="s">
        <v>68</v>
      </c>
      <c r="N64" s="147"/>
    </row>
    <row r="65" spans="1:14" ht="12" customHeight="1" x14ac:dyDescent="0.15">
      <c r="A65" s="200">
        <v>62</v>
      </c>
      <c r="B65" s="151" t="s">
        <v>220</v>
      </c>
      <c r="C65" s="160" t="s">
        <v>798</v>
      </c>
      <c r="D65" s="160" t="s">
        <v>221</v>
      </c>
      <c r="E65" s="160" t="s">
        <v>4</v>
      </c>
      <c r="F65" s="151" t="s">
        <v>396</v>
      </c>
      <c r="G65" s="166" t="s">
        <v>68</v>
      </c>
      <c r="H65" s="151" t="s">
        <v>3</v>
      </c>
      <c r="I65" s="151" t="s">
        <v>68</v>
      </c>
      <c r="J65" s="151" t="s">
        <v>68</v>
      </c>
      <c r="K65" s="187" t="s">
        <v>68</v>
      </c>
      <c r="L65" s="196" t="s">
        <v>48</v>
      </c>
      <c r="M65" s="161" t="s">
        <v>68</v>
      </c>
      <c r="N65" s="147"/>
    </row>
    <row r="66" spans="1:14" ht="12" customHeight="1" x14ac:dyDescent="0.15">
      <c r="A66" s="200">
        <v>63</v>
      </c>
      <c r="B66" s="151" t="s">
        <v>368</v>
      </c>
      <c r="C66" s="160" t="s">
        <v>799</v>
      </c>
      <c r="D66" s="160" t="s">
        <v>369</v>
      </c>
      <c r="E66" s="160" t="s">
        <v>4</v>
      </c>
      <c r="F66" s="151" t="s">
        <v>396</v>
      </c>
      <c r="G66" s="166" t="s">
        <v>3</v>
      </c>
      <c r="H66" s="151" t="s">
        <v>3</v>
      </c>
      <c r="I66" s="151" t="s">
        <v>68</v>
      </c>
      <c r="J66" s="151" t="s">
        <v>68</v>
      </c>
      <c r="K66" s="187" t="s">
        <v>68</v>
      </c>
      <c r="L66" s="196" t="s">
        <v>48</v>
      </c>
      <c r="M66" s="161" t="s">
        <v>68</v>
      </c>
      <c r="N66" s="147"/>
    </row>
    <row r="67" spans="1:14" ht="12" customHeight="1" x14ac:dyDescent="0.15">
      <c r="A67" s="200">
        <v>64</v>
      </c>
      <c r="B67" s="151" t="s">
        <v>410</v>
      </c>
      <c r="C67" s="160" t="s">
        <v>800</v>
      </c>
      <c r="D67" s="160" t="s">
        <v>411</v>
      </c>
      <c r="E67" s="160" t="s">
        <v>4</v>
      </c>
      <c r="F67" s="151" t="s">
        <v>396</v>
      </c>
      <c r="G67" s="166" t="s">
        <v>68</v>
      </c>
      <c r="H67" s="151" t="s">
        <v>3</v>
      </c>
      <c r="I67" s="151" t="s">
        <v>68</v>
      </c>
      <c r="J67" s="151" t="s">
        <v>68</v>
      </c>
      <c r="K67" s="187" t="s">
        <v>68</v>
      </c>
      <c r="L67" s="196" t="s">
        <v>48</v>
      </c>
      <c r="M67" s="161" t="s">
        <v>68</v>
      </c>
      <c r="N67" s="147"/>
    </row>
    <row r="68" spans="1:14" ht="12" customHeight="1" x14ac:dyDescent="0.15">
      <c r="A68" s="200">
        <v>65</v>
      </c>
      <c r="B68" s="151" t="s">
        <v>503</v>
      </c>
      <c r="C68" s="160" t="s">
        <v>801</v>
      </c>
      <c r="D68" s="160" t="s">
        <v>504</v>
      </c>
      <c r="E68" s="160" t="s">
        <v>4</v>
      </c>
      <c r="F68" s="151" t="s">
        <v>396</v>
      </c>
      <c r="G68" s="166" t="s">
        <v>68</v>
      </c>
      <c r="H68" s="151" t="s">
        <v>3</v>
      </c>
      <c r="I68" s="151" t="s">
        <v>68</v>
      </c>
      <c r="J68" s="151" t="s">
        <v>68</v>
      </c>
      <c r="K68" s="187" t="s">
        <v>68</v>
      </c>
      <c r="L68" s="196" t="s">
        <v>48</v>
      </c>
      <c r="M68" s="161" t="s">
        <v>68</v>
      </c>
      <c r="N68" s="147"/>
    </row>
    <row r="69" spans="1:14" ht="12" customHeight="1" x14ac:dyDescent="0.15">
      <c r="A69" s="200">
        <v>66</v>
      </c>
      <c r="B69" s="151" t="s">
        <v>505</v>
      </c>
      <c r="C69" s="160" t="s">
        <v>802</v>
      </c>
      <c r="D69" s="160" t="s">
        <v>506</v>
      </c>
      <c r="E69" s="160" t="s">
        <v>2</v>
      </c>
      <c r="F69" s="151" t="s">
        <v>396</v>
      </c>
      <c r="G69" s="166" t="s">
        <v>68</v>
      </c>
      <c r="H69" s="151" t="s">
        <v>3</v>
      </c>
      <c r="I69" s="151" t="s">
        <v>68</v>
      </c>
      <c r="J69" s="151" t="s">
        <v>68</v>
      </c>
      <c r="K69" s="187" t="s">
        <v>68</v>
      </c>
      <c r="L69" s="196" t="s">
        <v>48</v>
      </c>
      <c r="M69" s="161" t="s">
        <v>68</v>
      </c>
      <c r="N69" s="147"/>
    </row>
    <row r="70" spans="1:14" ht="12" customHeight="1" x14ac:dyDescent="0.15">
      <c r="A70" s="200">
        <v>67</v>
      </c>
      <c r="B70" s="151" t="s">
        <v>507</v>
      </c>
      <c r="C70" s="160" t="s">
        <v>803</v>
      </c>
      <c r="D70" s="160" t="s">
        <v>508</v>
      </c>
      <c r="E70" s="160" t="s">
        <v>2</v>
      </c>
      <c r="F70" s="151" t="s">
        <v>396</v>
      </c>
      <c r="G70" s="166" t="s">
        <v>68</v>
      </c>
      <c r="H70" s="151" t="s">
        <v>3</v>
      </c>
      <c r="I70" s="151" t="s">
        <v>68</v>
      </c>
      <c r="J70" s="151" t="s">
        <v>68</v>
      </c>
      <c r="K70" s="187" t="s">
        <v>68</v>
      </c>
      <c r="L70" s="196" t="s">
        <v>48</v>
      </c>
      <c r="M70" s="161" t="s">
        <v>68</v>
      </c>
      <c r="N70" s="147"/>
    </row>
    <row r="71" spans="1:14" ht="12" customHeight="1" x14ac:dyDescent="0.15">
      <c r="A71" s="200">
        <v>68</v>
      </c>
      <c r="B71" s="151" t="s">
        <v>509</v>
      </c>
      <c r="C71" s="160" t="s">
        <v>804</v>
      </c>
      <c r="D71" s="160" t="s">
        <v>510</v>
      </c>
      <c r="E71" s="160" t="s">
        <v>2</v>
      </c>
      <c r="F71" s="151" t="s">
        <v>1</v>
      </c>
      <c r="G71" s="166" t="s">
        <v>68</v>
      </c>
      <c r="H71" s="151" t="s">
        <v>68</v>
      </c>
      <c r="I71" s="151" t="s">
        <v>3</v>
      </c>
      <c r="J71" s="151" t="s">
        <v>68</v>
      </c>
      <c r="K71" s="187" t="s">
        <v>68</v>
      </c>
      <c r="L71" s="196" t="s">
        <v>485</v>
      </c>
      <c r="M71" s="161" t="s">
        <v>68</v>
      </c>
      <c r="N71" s="147"/>
    </row>
    <row r="72" spans="1:14" ht="12" customHeight="1" x14ac:dyDescent="0.15">
      <c r="A72" s="200">
        <v>69</v>
      </c>
      <c r="B72" s="151" t="s">
        <v>511</v>
      </c>
      <c r="C72" s="160" t="s">
        <v>805</v>
      </c>
      <c r="D72" s="160" t="s">
        <v>512</v>
      </c>
      <c r="E72" s="160" t="s">
        <v>4</v>
      </c>
      <c r="F72" s="151" t="s">
        <v>1</v>
      </c>
      <c r="G72" s="166" t="s">
        <v>68</v>
      </c>
      <c r="H72" s="151" t="s">
        <v>68</v>
      </c>
      <c r="I72" s="151" t="s">
        <v>3</v>
      </c>
      <c r="J72" s="151" t="s">
        <v>68</v>
      </c>
      <c r="K72" s="187" t="s">
        <v>68</v>
      </c>
      <c r="L72" s="196" t="s">
        <v>485</v>
      </c>
      <c r="M72" s="161" t="s">
        <v>68</v>
      </c>
      <c r="N72" s="147"/>
    </row>
    <row r="73" spans="1:14" ht="12" customHeight="1" x14ac:dyDescent="0.15">
      <c r="A73" s="200">
        <v>70</v>
      </c>
      <c r="B73" s="151" t="s">
        <v>513</v>
      </c>
      <c r="C73" s="160" t="s">
        <v>806</v>
      </c>
      <c r="D73" s="160" t="s">
        <v>514</v>
      </c>
      <c r="E73" s="160" t="s">
        <v>2</v>
      </c>
      <c r="F73" s="151" t="s">
        <v>1</v>
      </c>
      <c r="G73" s="166" t="s">
        <v>68</v>
      </c>
      <c r="H73" s="151" t="s">
        <v>68</v>
      </c>
      <c r="I73" s="151" t="s">
        <v>3</v>
      </c>
      <c r="J73" s="151" t="s">
        <v>68</v>
      </c>
      <c r="K73" s="187" t="s">
        <v>68</v>
      </c>
      <c r="L73" s="196" t="s">
        <v>485</v>
      </c>
      <c r="M73" s="161" t="s">
        <v>68</v>
      </c>
      <c r="N73" s="147"/>
    </row>
    <row r="74" spans="1:14" ht="12" customHeight="1" x14ac:dyDescent="0.15">
      <c r="A74" s="200">
        <v>71</v>
      </c>
      <c r="B74" s="151" t="s">
        <v>515</v>
      </c>
      <c r="C74" s="160" t="s">
        <v>807</v>
      </c>
      <c r="D74" s="160" t="s">
        <v>516</v>
      </c>
      <c r="E74" s="160" t="s">
        <v>2</v>
      </c>
      <c r="F74" s="151" t="s">
        <v>1</v>
      </c>
      <c r="G74" s="166" t="s">
        <v>68</v>
      </c>
      <c r="H74" s="151" t="s">
        <v>68</v>
      </c>
      <c r="I74" s="151" t="s">
        <v>3</v>
      </c>
      <c r="J74" s="151" t="s">
        <v>68</v>
      </c>
      <c r="K74" s="187" t="s">
        <v>68</v>
      </c>
      <c r="L74" s="196" t="s">
        <v>485</v>
      </c>
      <c r="M74" s="161" t="s">
        <v>68</v>
      </c>
      <c r="N74" s="147"/>
    </row>
    <row r="75" spans="1:14" ht="12" customHeight="1" x14ac:dyDescent="0.15">
      <c r="A75" s="200">
        <v>72</v>
      </c>
      <c r="B75" s="151" t="s">
        <v>218</v>
      </c>
      <c r="C75" s="160" t="s">
        <v>808</v>
      </c>
      <c r="D75" s="160" t="s">
        <v>129</v>
      </c>
      <c r="E75" s="160" t="s">
        <v>4</v>
      </c>
      <c r="F75" s="151" t="s">
        <v>1</v>
      </c>
      <c r="G75" s="166" t="s">
        <v>68</v>
      </c>
      <c r="H75" s="151" t="s">
        <v>68</v>
      </c>
      <c r="I75" s="151" t="s">
        <v>3</v>
      </c>
      <c r="J75" s="151" t="s">
        <v>68</v>
      </c>
      <c r="K75" s="187" t="s">
        <v>68</v>
      </c>
      <c r="L75" s="196" t="s">
        <v>485</v>
      </c>
      <c r="M75" s="161" t="s">
        <v>68</v>
      </c>
      <c r="N75" s="147"/>
    </row>
    <row r="76" spans="1:14" ht="12" customHeight="1" x14ac:dyDescent="0.15">
      <c r="A76" s="200">
        <v>73</v>
      </c>
      <c r="B76" s="151" t="s">
        <v>219</v>
      </c>
      <c r="C76" s="160" t="s">
        <v>809</v>
      </c>
      <c r="D76" s="160" t="s">
        <v>66</v>
      </c>
      <c r="E76" s="160" t="s">
        <v>2</v>
      </c>
      <c r="F76" s="151" t="s">
        <v>1</v>
      </c>
      <c r="G76" s="166" t="s">
        <v>68</v>
      </c>
      <c r="H76" s="151" t="s">
        <v>3</v>
      </c>
      <c r="I76" s="151" t="s">
        <v>3</v>
      </c>
      <c r="J76" s="151" t="s">
        <v>68</v>
      </c>
      <c r="K76" s="187" t="s">
        <v>68</v>
      </c>
      <c r="L76" s="196" t="s">
        <v>48</v>
      </c>
      <c r="M76" s="161" t="s">
        <v>68</v>
      </c>
      <c r="N76" s="147"/>
    </row>
    <row r="77" spans="1:14" ht="12" customHeight="1" x14ac:dyDescent="0.15">
      <c r="A77" s="200">
        <v>74</v>
      </c>
      <c r="B77" s="151" t="s">
        <v>222</v>
      </c>
      <c r="C77" s="160" t="s">
        <v>810</v>
      </c>
      <c r="D77" s="160" t="s">
        <v>130</v>
      </c>
      <c r="E77" s="160" t="s">
        <v>2</v>
      </c>
      <c r="F77" s="151" t="s">
        <v>1</v>
      </c>
      <c r="G77" s="166" t="s">
        <v>68</v>
      </c>
      <c r="H77" s="151" t="s">
        <v>68</v>
      </c>
      <c r="I77" s="151" t="s">
        <v>3</v>
      </c>
      <c r="J77" s="151" t="s">
        <v>68</v>
      </c>
      <c r="K77" s="187" t="s">
        <v>68</v>
      </c>
      <c r="L77" s="196" t="s">
        <v>485</v>
      </c>
      <c r="M77" s="161" t="s">
        <v>68</v>
      </c>
      <c r="N77" s="147"/>
    </row>
    <row r="78" spans="1:14" ht="12" customHeight="1" x14ac:dyDescent="0.15">
      <c r="A78" s="200">
        <v>75</v>
      </c>
      <c r="B78" s="151" t="s">
        <v>223</v>
      </c>
      <c r="C78" s="160" t="s">
        <v>811</v>
      </c>
      <c r="D78" s="160" t="s">
        <v>131</v>
      </c>
      <c r="E78" s="160" t="s">
        <v>2</v>
      </c>
      <c r="F78" s="151" t="s">
        <v>1</v>
      </c>
      <c r="G78" s="166" t="s">
        <v>68</v>
      </c>
      <c r="H78" s="151" t="s">
        <v>68</v>
      </c>
      <c r="I78" s="151" t="s">
        <v>3</v>
      </c>
      <c r="J78" s="151" t="s">
        <v>68</v>
      </c>
      <c r="K78" s="187" t="s">
        <v>68</v>
      </c>
      <c r="L78" s="196" t="s">
        <v>485</v>
      </c>
      <c r="M78" s="161" t="s">
        <v>68</v>
      </c>
      <c r="N78" s="147"/>
    </row>
    <row r="79" spans="1:14" ht="12" customHeight="1" x14ac:dyDescent="0.15">
      <c r="A79" s="200">
        <v>76</v>
      </c>
      <c r="B79" s="151" t="s">
        <v>224</v>
      </c>
      <c r="C79" s="160" t="s">
        <v>812</v>
      </c>
      <c r="D79" s="160" t="s">
        <v>132</v>
      </c>
      <c r="E79" s="160" t="s">
        <v>4</v>
      </c>
      <c r="F79" s="151" t="s">
        <v>1</v>
      </c>
      <c r="G79" s="166" t="s">
        <v>68</v>
      </c>
      <c r="H79" s="151" t="s">
        <v>68</v>
      </c>
      <c r="I79" s="151" t="s">
        <v>3</v>
      </c>
      <c r="J79" s="151" t="s">
        <v>68</v>
      </c>
      <c r="K79" s="187" t="s">
        <v>68</v>
      </c>
      <c r="L79" s="196" t="s">
        <v>485</v>
      </c>
      <c r="M79" s="161" t="s">
        <v>68</v>
      </c>
      <c r="N79" s="147"/>
    </row>
    <row r="80" spans="1:14" ht="12" customHeight="1" x14ac:dyDescent="0.15">
      <c r="A80" s="200">
        <v>77</v>
      </c>
      <c r="B80" s="151" t="s">
        <v>225</v>
      </c>
      <c r="C80" s="160" t="s">
        <v>813</v>
      </c>
      <c r="D80" s="160" t="s">
        <v>133</v>
      </c>
      <c r="E80" s="160" t="s">
        <v>4</v>
      </c>
      <c r="F80" s="151" t="s">
        <v>1</v>
      </c>
      <c r="G80" s="166" t="s">
        <v>68</v>
      </c>
      <c r="H80" s="151" t="s">
        <v>68</v>
      </c>
      <c r="I80" s="151" t="s">
        <v>3</v>
      </c>
      <c r="J80" s="151" t="s">
        <v>68</v>
      </c>
      <c r="K80" s="187" t="s">
        <v>68</v>
      </c>
      <c r="L80" s="196" t="s">
        <v>485</v>
      </c>
      <c r="M80" s="161" t="s">
        <v>68</v>
      </c>
      <c r="N80" s="147"/>
    </row>
    <row r="81" spans="1:14" ht="12" customHeight="1" x14ac:dyDescent="0.15">
      <c r="A81" s="200">
        <v>78</v>
      </c>
      <c r="B81" s="151" t="s">
        <v>226</v>
      </c>
      <c r="C81" s="160" t="s">
        <v>814</v>
      </c>
      <c r="D81" s="160" t="s">
        <v>134</v>
      </c>
      <c r="E81" s="160" t="s">
        <v>2</v>
      </c>
      <c r="F81" s="151" t="s">
        <v>1</v>
      </c>
      <c r="G81" s="166" t="s">
        <v>68</v>
      </c>
      <c r="H81" s="151" t="s">
        <v>68</v>
      </c>
      <c r="I81" s="151" t="s">
        <v>3</v>
      </c>
      <c r="J81" s="151" t="s">
        <v>68</v>
      </c>
      <c r="K81" s="187" t="s">
        <v>68</v>
      </c>
      <c r="L81" s="196" t="s">
        <v>485</v>
      </c>
      <c r="M81" s="161" t="s">
        <v>68</v>
      </c>
      <c r="N81" s="147"/>
    </row>
    <row r="82" spans="1:14" ht="12" customHeight="1" x14ac:dyDescent="0.15">
      <c r="A82" s="200">
        <v>79</v>
      </c>
      <c r="B82" s="151" t="s">
        <v>228</v>
      </c>
      <c r="C82" s="160" t="s">
        <v>815</v>
      </c>
      <c r="D82" s="160" t="s">
        <v>136</v>
      </c>
      <c r="E82" s="160" t="s">
        <v>2</v>
      </c>
      <c r="F82" s="151" t="s">
        <v>1</v>
      </c>
      <c r="G82" s="166" t="s">
        <v>68</v>
      </c>
      <c r="H82" s="151" t="s">
        <v>68</v>
      </c>
      <c r="I82" s="151" t="s">
        <v>3</v>
      </c>
      <c r="J82" s="151" t="s">
        <v>68</v>
      </c>
      <c r="K82" s="187" t="s">
        <v>68</v>
      </c>
      <c r="L82" s="196" t="s">
        <v>485</v>
      </c>
      <c r="M82" s="161" t="s">
        <v>68</v>
      </c>
      <c r="N82" s="147"/>
    </row>
    <row r="83" spans="1:14" ht="12" customHeight="1" x14ac:dyDescent="0.15">
      <c r="A83" s="200">
        <v>80</v>
      </c>
      <c r="B83" s="151" t="s">
        <v>229</v>
      </c>
      <c r="C83" s="160" t="s">
        <v>816</v>
      </c>
      <c r="D83" s="160" t="s">
        <v>137</v>
      </c>
      <c r="E83" s="160" t="s">
        <v>4</v>
      </c>
      <c r="F83" s="151" t="s">
        <v>1</v>
      </c>
      <c r="G83" s="166" t="s">
        <v>68</v>
      </c>
      <c r="H83" s="151" t="s">
        <v>68</v>
      </c>
      <c r="I83" s="151" t="s">
        <v>3</v>
      </c>
      <c r="J83" s="151" t="s">
        <v>68</v>
      </c>
      <c r="K83" s="187" t="s">
        <v>68</v>
      </c>
      <c r="L83" s="196" t="s">
        <v>485</v>
      </c>
      <c r="M83" s="161" t="s">
        <v>68</v>
      </c>
      <c r="N83" s="147"/>
    </row>
    <row r="84" spans="1:14" ht="12" customHeight="1" x14ac:dyDescent="0.15">
      <c r="A84" s="200">
        <v>81</v>
      </c>
      <c r="B84" s="151" t="s">
        <v>230</v>
      </c>
      <c r="C84" s="160" t="s">
        <v>817</v>
      </c>
      <c r="D84" s="160" t="s">
        <v>138</v>
      </c>
      <c r="E84" s="160" t="s">
        <v>2</v>
      </c>
      <c r="F84" s="151" t="s">
        <v>1</v>
      </c>
      <c r="G84" s="166" t="s">
        <v>68</v>
      </c>
      <c r="H84" s="151" t="s">
        <v>68</v>
      </c>
      <c r="I84" s="151" t="s">
        <v>3</v>
      </c>
      <c r="J84" s="151" t="s">
        <v>68</v>
      </c>
      <c r="K84" s="187" t="s">
        <v>68</v>
      </c>
      <c r="L84" s="196" t="s">
        <v>485</v>
      </c>
      <c r="M84" s="161" t="s">
        <v>68</v>
      </c>
      <c r="N84" s="147"/>
    </row>
    <row r="85" spans="1:14" ht="12" customHeight="1" x14ac:dyDescent="0.15">
      <c r="A85" s="200">
        <v>82</v>
      </c>
      <c r="B85" s="151" t="s">
        <v>301</v>
      </c>
      <c r="C85" s="160" t="s">
        <v>818</v>
      </c>
      <c r="D85" s="160" t="s">
        <v>302</v>
      </c>
      <c r="E85" s="160" t="s">
        <v>4</v>
      </c>
      <c r="F85" s="151" t="s">
        <v>1</v>
      </c>
      <c r="G85" s="166" t="s">
        <v>68</v>
      </c>
      <c r="H85" s="151" t="s">
        <v>68</v>
      </c>
      <c r="I85" s="151" t="s">
        <v>3</v>
      </c>
      <c r="J85" s="151" t="s">
        <v>68</v>
      </c>
      <c r="K85" s="187" t="s">
        <v>68</v>
      </c>
      <c r="L85" s="196" t="s">
        <v>485</v>
      </c>
      <c r="M85" s="161" t="s">
        <v>68</v>
      </c>
      <c r="N85" s="147"/>
    </row>
    <row r="86" spans="1:14" ht="12" customHeight="1" x14ac:dyDescent="0.15">
      <c r="A86" s="201">
        <v>83</v>
      </c>
      <c r="B86" s="162" t="s">
        <v>412</v>
      </c>
      <c r="C86" s="163" t="s">
        <v>819</v>
      </c>
      <c r="D86" s="163" t="s">
        <v>413</v>
      </c>
      <c r="E86" s="163" t="s">
        <v>2</v>
      </c>
      <c r="F86" s="162" t="s">
        <v>396</v>
      </c>
      <c r="G86" s="167" t="s">
        <v>68</v>
      </c>
      <c r="H86" s="162" t="s">
        <v>3</v>
      </c>
      <c r="I86" s="162" t="s">
        <v>68</v>
      </c>
      <c r="J86" s="162" t="s">
        <v>68</v>
      </c>
      <c r="K86" s="189" t="s">
        <v>68</v>
      </c>
      <c r="L86" s="197" t="s">
        <v>88</v>
      </c>
      <c r="M86" s="164" t="s">
        <v>68</v>
      </c>
      <c r="N86" s="147"/>
    </row>
    <row r="87" spans="1:14" ht="12" customHeight="1" x14ac:dyDescent="0.15">
      <c r="A87" s="199">
        <v>84</v>
      </c>
      <c r="B87" s="157" t="s">
        <v>414</v>
      </c>
      <c r="C87" s="158" t="s">
        <v>820</v>
      </c>
      <c r="D87" s="165" t="s">
        <v>415</v>
      </c>
      <c r="E87" s="158" t="s">
        <v>4</v>
      </c>
      <c r="F87" s="158" t="s">
        <v>396</v>
      </c>
      <c r="G87" s="157" t="s">
        <v>68</v>
      </c>
      <c r="H87" s="158" t="s">
        <v>3</v>
      </c>
      <c r="I87" s="157" t="s">
        <v>68</v>
      </c>
      <c r="J87" s="157" t="s">
        <v>68</v>
      </c>
      <c r="K87" s="185" t="s">
        <v>68</v>
      </c>
      <c r="L87" s="186" t="s">
        <v>88</v>
      </c>
      <c r="M87" s="159" t="s">
        <v>68</v>
      </c>
      <c r="N87" s="147"/>
    </row>
    <row r="88" spans="1:14" ht="12" customHeight="1" x14ac:dyDescent="0.15">
      <c r="A88" s="200">
        <v>85</v>
      </c>
      <c r="B88" s="151" t="s">
        <v>416</v>
      </c>
      <c r="C88" s="160" t="s">
        <v>821</v>
      </c>
      <c r="D88" s="166" t="s">
        <v>417</v>
      </c>
      <c r="E88" s="160" t="s">
        <v>4</v>
      </c>
      <c r="F88" s="160" t="s">
        <v>396</v>
      </c>
      <c r="G88" s="151" t="s">
        <v>68</v>
      </c>
      <c r="H88" s="160" t="s">
        <v>3</v>
      </c>
      <c r="I88" s="151" t="s">
        <v>68</v>
      </c>
      <c r="J88" s="151" t="s">
        <v>68</v>
      </c>
      <c r="K88" s="187" t="s">
        <v>68</v>
      </c>
      <c r="L88" s="188" t="s">
        <v>88</v>
      </c>
      <c r="M88" s="161" t="s">
        <v>68</v>
      </c>
      <c r="N88" s="147"/>
    </row>
    <row r="89" spans="1:14" ht="12" customHeight="1" x14ac:dyDescent="0.15">
      <c r="A89" s="200">
        <v>86</v>
      </c>
      <c r="B89" s="151" t="s">
        <v>418</v>
      </c>
      <c r="C89" s="160" t="s">
        <v>822</v>
      </c>
      <c r="D89" s="166" t="s">
        <v>419</v>
      </c>
      <c r="E89" s="160" t="s">
        <v>2</v>
      </c>
      <c r="F89" s="160" t="s">
        <v>396</v>
      </c>
      <c r="G89" s="151" t="s">
        <v>68</v>
      </c>
      <c r="H89" s="160" t="s">
        <v>3</v>
      </c>
      <c r="I89" s="151" t="s">
        <v>68</v>
      </c>
      <c r="J89" s="151" t="s">
        <v>68</v>
      </c>
      <c r="K89" s="187" t="s">
        <v>68</v>
      </c>
      <c r="L89" s="188" t="s">
        <v>88</v>
      </c>
      <c r="M89" s="161" t="s">
        <v>68</v>
      </c>
      <c r="N89" s="147"/>
    </row>
    <row r="90" spans="1:14" ht="12" customHeight="1" x14ac:dyDescent="0.15">
      <c r="A90" s="200">
        <v>87</v>
      </c>
      <c r="B90" s="151" t="s">
        <v>631</v>
      </c>
      <c r="C90" s="160" t="s">
        <v>823</v>
      </c>
      <c r="D90" s="166" t="s">
        <v>632</v>
      </c>
      <c r="E90" s="160" t="s">
        <v>2</v>
      </c>
      <c r="F90" s="160" t="s">
        <v>396</v>
      </c>
      <c r="G90" s="151" t="s">
        <v>68</v>
      </c>
      <c r="H90" s="160" t="s">
        <v>3</v>
      </c>
      <c r="I90" s="151" t="s">
        <v>68</v>
      </c>
      <c r="J90" s="151" t="s">
        <v>68</v>
      </c>
      <c r="K90" s="187" t="s">
        <v>68</v>
      </c>
      <c r="L90" s="188" t="s">
        <v>88</v>
      </c>
      <c r="M90" s="161" t="s">
        <v>68</v>
      </c>
      <c r="N90" s="147"/>
    </row>
    <row r="91" spans="1:14" ht="12" customHeight="1" x14ac:dyDescent="0.15">
      <c r="A91" s="200">
        <v>88</v>
      </c>
      <c r="B91" s="151" t="s">
        <v>231</v>
      </c>
      <c r="C91" s="160" t="s">
        <v>824</v>
      </c>
      <c r="D91" s="166" t="s">
        <v>139</v>
      </c>
      <c r="E91" s="160" t="s">
        <v>2</v>
      </c>
      <c r="F91" s="151" t="s">
        <v>1</v>
      </c>
      <c r="G91" s="151" t="s">
        <v>68</v>
      </c>
      <c r="H91" s="151" t="s">
        <v>68</v>
      </c>
      <c r="I91" s="160" t="s">
        <v>3</v>
      </c>
      <c r="J91" s="151"/>
      <c r="K91" s="187"/>
      <c r="L91" s="188" t="s">
        <v>485</v>
      </c>
      <c r="M91" s="161"/>
      <c r="N91" s="147"/>
    </row>
    <row r="92" spans="1:14" ht="12" customHeight="1" x14ac:dyDescent="0.15">
      <c r="A92" s="201">
        <v>89</v>
      </c>
      <c r="B92" s="162" t="s">
        <v>227</v>
      </c>
      <c r="C92" s="163" t="s">
        <v>825</v>
      </c>
      <c r="D92" s="167" t="s">
        <v>135</v>
      </c>
      <c r="E92" s="163" t="s">
        <v>2</v>
      </c>
      <c r="F92" s="162" t="s">
        <v>1</v>
      </c>
      <c r="G92" s="162" t="s">
        <v>68</v>
      </c>
      <c r="H92" s="162" t="s">
        <v>68</v>
      </c>
      <c r="I92" s="163" t="s">
        <v>3</v>
      </c>
      <c r="J92" s="162" t="s">
        <v>68</v>
      </c>
      <c r="K92" s="189" t="s">
        <v>68</v>
      </c>
      <c r="L92" s="190" t="s">
        <v>485</v>
      </c>
      <c r="M92" s="164"/>
      <c r="N92" s="147"/>
    </row>
    <row r="93" spans="1:14" ht="12" customHeight="1" x14ac:dyDescent="0.15">
      <c r="A93" s="199">
        <v>90</v>
      </c>
      <c r="B93" s="157" t="s">
        <v>232</v>
      </c>
      <c r="C93" s="158" t="s">
        <v>826</v>
      </c>
      <c r="D93" s="165" t="s">
        <v>303</v>
      </c>
      <c r="E93" s="158" t="s">
        <v>2</v>
      </c>
      <c r="F93" s="157" t="s">
        <v>1</v>
      </c>
      <c r="G93" s="157" t="s">
        <v>3</v>
      </c>
      <c r="H93" s="157" t="s">
        <v>3</v>
      </c>
      <c r="I93" s="158" t="s">
        <v>3</v>
      </c>
      <c r="J93" s="157" t="s">
        <v>68</v>
      </c>
      <c r="K93" s="185" t="s">
        <v>68</v>
      </c>
      <c r="L93" s="186" t="s">
        <v>89</v>
      </c>
      <c r="M93" s="159" t="s">
        <v>68</v>
      </c>
      <c r="N93" s="147"/>
    </row>
    <row r="94" spans="1:14" ht="12" customHeight="1" x14ac:dyDescent="0.15">
      <c r="A94" s="200">
        <v>91</v>
      </c>
      <c r="B94" s="151" t="s">
        <v>233</v>
      </c>
      <c r="C94" s="160" t="s">
        <v>827</v>
      </c>
      <c r="D94" s="160" t="s">
        <v>304</v>
      </c>
      <c r="E94" s="160" t="s">
        <v>4</v>
      </c>
      <c r="F94" s="151" t="s">
        <v>1</v>
      </c>
      <c r="G94" s="166" t="s">
        <v>68</v>
      </c>
      <c r="H94" s="151" t="s">
        <v>68</v>
      </c>
      <c r="I94" s="151" t="s">
        <v>3</v>
      </c>
      <c r="J94" s="151" t="s">
        <v>68</v>
      </c>
      <c r="K94" s="187" t="s">
        <v>68</v>
      </c>
      <c r="L94" s="196" t="s">
        <v>485</v>
      </c>
      <c r="M94" s="161" t="s">
        <v>68</v>
      </c>
      <c r="N94" s="147"/>
    </row>
    <row r="95" spans="1:14" ht="12" customHeight="1" x14ac:dyDescent="0.15">
      <c r="A95" s="200">
        <v>92</v>
      </c>
      <c r="B95" s="151" t="s">
        <v>234</v>
      </c>
      <c r="C95" s="160" t="s">
        <v>828</v>
      </c>
      <c r="D95" s="166" t="s">
        <v>305</v>
      </c>
      <c r="E95" s="160" t="s">
        <v>2</v>
      </c>
      <c r="F95" s="151" t="s">
        <v>1</v>
      </c>
      <c r="G95" s="151" t="s">
        <v>68</v>
      </c>
      <c r="H95" s="151" t="s">
        <v>68</v>
      </c>
      <c r="I95" s="160" t="s">
        <v>3</v>
      </c>
      <c r="J95" s="151" t="s">
        <v>68</v>
      </c>
      <c r="K95" s="187" t="s">
        <v>68</v>
      </c>
      <c r="L95" s="188" t="s">
        <v>485</v>
      </c>
      <c r="M95" s="161" t="s">
        <v>68</v>
      </c>
      <c r="N95" s="147"/>
    </row>
    <row r="96" spans="1:14" ht="12" customHeight="1" x14ac:dyDescent="0.15">
      <c r="A96" s="200">
        <v>93</v>
      </c>
      <c r="B96" s="151" t="s">
        <v>235</v>
      </c>
      <c r="C96" s="160" t="s">
        <v>829</v>
      </c>
      <c r="D96" s="166" t="s">
        <v>306</v>
      </c>
      <c r="E96" s="160" t="s">
        <v>4</v>
      </c>
      <c r="F96" s="151" t="s">
        <v>1</v>
      </c>
      <c r="G96" s="151" t="s">
        <v>68</v>
      </c>
      <c r="H96" s="151" t="s">
        <v>68</v>
      </c>
      <c r="I96" s="160" t="s">
        <v>3</v>
      </c>
      <c r="J96" s="151" t="s">
        <v>68</v>
      </c>
      <c r="K96" s="187" t="s">
        <v>68</v>
      </c>
      <c r="L96" s="188" t="s">
        <v>485</v>
      </c>
      <c r="M96" s="161" t="s">
        <v>68</v>
      </c>
      <c r="N96" s="147"/>
    </row>
    <row r="97" spans="1:14" ht="12" customHeight="1" x14ac:dyDescent="0.15">
      <c r="A97" s="200">
        <v>94</v>
      </c>
      <c r="B97" s="151" t="s">
        <v>517</v>
      </c>
      <c r="C97" s="160" t="s">
        <v>830</v>
      </c>
      <c r="D97" s="160" t="s">
        <v>518</v>
      </c>
      <c r="E97" s="160" t="s">
        <v>2</v>
      </c>
      <c r="F97" s="160" t="s">
        <v>1</v>
      </c>
      <c r="G97" s="151" t="s">
        <v>3</v>
      </c>
      <c r="H97" s="160" t="s">
        <v>3</v>
      </c>
      <c r="I97" s="151" t="s">
        <v>68</v>
      </c>
      <c r="J97" s="151" t="s">
        <v>68</v>
      </c>
      <c r="K97" s="187">
        <v>1</v>
      </c>
      <c r="L97" s="188" t="s">
        <v>89</v>
      </c>
      <c r="M97" s="161" t="s">
        <v>68</v>
      </c>
      <c r="N97" s="147"/>
    </row>
    <row r="98" spans="1:14" ht="12" customHeight="1" x14ac:dyDescent="0.15">
      <c r="A98" s="200">
        <v>95</v>
      </c>
      <c r="B98" s="151" t="s">
        <v>236</v>
      </c>
      <c r="C98" s="160" t="s">
        <v>831</v>
      </c>
      <c r="D98" s="160" t="s">
        <v>307</v>
      </c>
      <c r="E98" s="160" t="s">
        <v>2</v>
      </c>
      <c r="F98" s="151" t="s">
        <v>1</v>
      </c>
      <c r="G98" s="151" t="s">
        <v>68</v>
      </c>
      <c r="H98" s="151" t="s">
        <v>68</v>
      </c>
      <c r="I98" s="160" t="s">
        <v>3</v>
      </c>
      <c r="J98" s="151" t="s">
        <v>68</v>
      </c>
      <c r="K98" s="187" t="s">
        <v>68</v>
      </c>
      <c r="L98" s="188" t="s">
        <v>485</v>
      </c>
      <c r="M98" s="161" t="s">
        <v>68</v>
      </c>
      <c r="N98" s="147"/>
    </row>
    <row r="99" spans="1:14" ht="12" customHeight="1" x14ac:dyDescent="0.15">
      <c r="A99" s="200">
        <v>96</v>
      </c>
      <c r="B99" s="151" t="s">
        <v>237</v>
      </c>
      <c r="C99" s="160" t="s">
        <v>832</v>
      </c>
      <c r="D99" s="166" t="s">
        <v>308</v>
      </c>
      <c r="E99" s="160" t="s">
        <v>4</v>
      </c>
      <c r="F99" s="160" t="s">
        <v>1</v>
      </c>
      <c r="G99" s="151" t="s">
        <v>3</v>
      </c>
      <c r="H99" s="160" t="s">
        <v>3</v>
      </c>
      <c r="I99" s="151" t="s">
        <v>3</v>
      </c>
      <c r="J99" s="151" t="s">
        <v>68</v>
      </c>
      <c r="K99" s="187">
        <v>1</v>
      </c>
      <c r="L99" s="188" t="s">
        <v>89</v>
      </c>
      <c r="M99" s="161" t="s">
        <v>68</v>
      </c>
      <c r="N99" s="147"/>
    </row>
    <row r="100" spans="1:14" ht="12" customHeight="1" x14ac:dyDescent="0.15">
      <c r="A100" s="200">
        <v>97</v>
      </c>
      <c r="B100" s="151" t="s">
        <v>238</v>
      </c>
      <c r="C100" s="160" t="s">
        <v>833</v>
      </c>
      <c r="D100" s="166" t="s">
        <v>309</v>
      </c>
      <c r="E100" s="160" t="s">
        <v>4</v>
      </c>
      <c r="F100" s="160" t="s">
        <v>1</v>
      </c>
      <c r="G100" s="151" t="s">
        <v>68</v>
      </c>
      <c r="H100" s="160" t="s">
        <v>68</v>
      </c>
      <c r="I100" s="151" t="s">
        <v>3</v>
      </c>
      <c r="J100" s="151" t="s">
        <v>68</v>
      </c>
      <c r="K100" s="187" t="s">
        <v>68</v>
      </c>
      <c r="L100" s="188" t="s">
        <v>485</v>
      </c>
      <c r="M100" s="161" t="s">
        <v>68</v>
      </c>
      <c r="N100" s="147"/>
    </row>
    <row r="101" spans="1:14" ht="12" customHeight="1" x14ac:dyDescent="0.15">
      <c r="A101" s="199">
        <v>98</v>
      </c>
      <c r="B101" s="157" t="s">
        <v>239</v>
      </c>
      <c r="C101" s="158" t="s">
        <v>834</v>
      </c>
      <c r="D101" s="165" t="s">
        <v>310</v>
      </c>
      <c r="E101" s="158" t="s">
        <v>4</v>
      </c>
      <c r="F101" s="157" t="s">
        <v>1</v>
      </c>
      <c r="G101" s="157" t="s">
        <v>68</v>
      </c>
      <c r="H101" s="157" t="s">
        <v>68</v>
      </c>
      <c r="I101" s="158" t="s">
        <v>3</v>
      </c>
      <c r="J101" s="157" t="s">
        <v>68</v>
      </c>
      <c r="K101" s="185" t="s">
        <v>68</v>
      </c>
      <c r="L101" s="186" t="s">
        <v>485</v>
      </c>
      <c r="M101" s="159" t="s">
        <v>68</v>
      </c>
      <c r="N101" s="147"/>
    </row>
    <row r="102" spans="1:14" ht="12" customHeight="1" x14ac:dyDescent="0.15">
      <c r="A102" s="201">
        <v>99</v>
      </c>
      <c r="B102" s="162" t="s">
        <v>240</v>
      </c>
      <c r="C102" s="163" t="s">
        <v>835</v>
      </c>
      <c r="D102" s="167" t="s">
        <v>311</v>
      </c>
      <c r="E102" s="163" t="s">
        <v>4</v>
      </c>
      <c r="F102" s="162" t="s">
        <v>1</v>
      </c>
      <c r="G102" s="162" t="s">
        <v>68</v>
      </c>
      <c r="H102" s="162" t="s">
        <v>68</v>
      </c>
      <c r="I102" s="163" t="s">
        <v>3</v>
      </c>
      <c r="J102" s="162" t="s">
        <v>68</v>
      </c>
      <c r="K102" s="189" t="s">
        <v>68</v>
      </c>
      <c r="L102" s="190" t="s">
        <v>485</v>
      </c>
      <c r="M102" s="164" t="s">
        <v>68</v>
      </c>
      <c r="N102" s="147"/>
    </row>
    <row r="103" spans="1:14" ht="12" customHeight="1" x14ac:dyDescent="0.15">
      <c r="A103" s="233">
        <v>100</v>
      </c>
      <c r="B103" s="168" t="s">
        <v>313</v>
      </c>
      <c r="C103" s="169" t="s">
        <v>836</v>
      </c>
      <c r="D103" s="202" t="s">
        <v>314</v>
      </c>
      <c r="E103" s="169" t="s">
        <v>4</v>
      </c>
      <c r="F103" s="169" t="s">
        <v>396</v>
      </c>
      <c r="G103" s="168" t="s">
        <v>3</v>
      </c>
      <c r="H103" s="169" t="s">
        <v>3</v>
      </c>
      <c r="I103" s="168" t="s">
        <v>68</v>
      </c>
      <c r="J103" s="168" t="s">
        <v>68</v>
      </c>
      <c r="K103" s="203">
        <v>1</v>
      </c>
      <c r="L103" s="204" t="s">
        <v>89</v>
      </c>
      <c r="M103" s="205" t="s">
        <v>68</v>
      </c>
      <c r="N103" s="147"/>
    </row>
    <row r="104" spans="1:14" ht="12" customHeight="1" x14ac:dyDescent="0.15">
      <c r="A104" s="200">
        <v>101</v>
      </c>
      <c r="B104" s="151" t="s">
        <v>315</v>
      </c>
      <c r="C104" s="160" t="s">
        <v>837</v>
      </c>
      <c r="D104" s="166" t="s">
        <v>316</v>
      </c>
      <c r="E104" s="160" t="s">
        <v>2</v>
      </c>
      <c r="F104" s="160" t="s">
        <v>396</v>
      </c>
      <c r="G104" s="151" t="s">
        <v>3</v>
      </c>
      <c r="H104" s="160" t="s">
        <v>3</v>
      </c>
      <c r="I104" s="151" t="s">
        <v>68</v>
      </c>
      <c r="J104" s="151" t="s">
        <v>68</v>
      </c>
      <c r="K104" s="187">
        <v>1</v>
      </c>
      <c r="L104" s="188" t="s">
        <v>89</v>
      </c>
      <c r="M104" s="161" t="s">
        <v>68</v>
      </c>
      <c r="N104" s="147"/>
    </row>
    <row r="105" spans="1:14" ht="12" customHeight="1" x14ac:dyDescent="0.15">
      <c r="A105" s="200">
        <v>102</v>
      </c>
      <c r="B105" s="151" t="s">
        <v>317</v>
      </c>
      <c r="C105" s="160" t="s">
        <v>838</v>
      </c>
      <c r="D105" s="166" t="s">
        <v>421</v>
      </c>
      <c r="E105" s="160" t="s">
        <v>4</v>
      </c>
      <c r="F105" s="151" t="s">
        <v>396</v>
      </c>
      <c r="G105" s="151" t="s">
        <v>3</v>
      </c>
      <c r="H105" s="151" t="s">
        <v>3</v>
      </c>
      <c r="I105" s="151" t="s">
        <v>68</v>
      </c>
      <c r="J105" s="151" t="s">
        <v>68</v>
      </c>
      <c r="K105" s="187">
        <v>1</v>
      </c>
      <c r="L105" s="188" t="s">
        <v>89</v>
      </c>
      <c r="M105" s="161" t="s">
        <v>68</v>
      </c>
      <c r="N105" s="147"/>
    </row>
    <row r="106" spans="1:14" ht="12" customHeight="1" x14ac:dyDescent="0.15">
      <c r="A106" s="200">
        <v>103</v>
      </c>
      <c r="B106" s="151" t="s">
        <v>318</v>
      </c>
      <c r="C106" s="160" t="s">
        <v>839</v>
      </c>
      <c r="D106" s="166" t="s">
        <v>319</v>
      </c>
      <c r="E106" s="160" t="s">
        <v>2</v>
      </c>
      <c r="F106" s="151" t="s">
        <v>396</v>
      </c>
      <c r="G106" s="151" t="s">
        <v>3</v>
      </c>
      <c r="H106" s="151" t="s">
        <v>3</v>
      </c>
      <c r="I106" s="151" t="s">
        <v>68</v>
      </c>
      <c r="J106" s="151" t="s">
        <v>68</v>
      </c>
      <c r="K106" s="187">
        <v>1</v>
      </c>
      <c r="L106" s="188" t="s">
        <v>89</v>
      </c>
      <c r="M106" s="161" t="s">
        <v>68</v>
      </c>
      <c r="N106" s="147"/>
    </row>
    <row r="107" spans="1:14" ht="12" customHeight="1" x14ac:dyDescent="0.15">
      <c r="A107" s="200">
        <v>104</v>
      </c>
      <c r="B107" s="151" t="s">
        <v>530</v>
      </c>
      <c r="C107" s="160" t="s">
        <v>840</v>
      </c>
      <c r="D107" s="166" t="s">
        <v>531</v>
      </c>
      <c r="E107" s="160" t="s">
        <v>4</v>
      </c>
      <c r="F107" s="160" t="s">
        <v>1</v>
      </c>
      <c r="G107" s="151" t="s">
        <v>68</v>
      </c>
      <c r="H107" s="160" t="s">
        <v>68</v>
      </c>
      <c r="I107" s="151" t="s">
        <v>3</v>
      </c>
      <c r="J107" s="151" t="s">
        <v>68</v>
      </c>
      <c r="K107" s="187" t="s">
        <v>68</v>
      </c>
      <c r="L107" s="188" t="s">
        <v>485</v>
      </c>
      <c r="M107" s="161" t="s">
        <v>68</v>
      </c>
      <c r="N107" s="147"/>
    </row>
    <row r="108" spans="1:14" ht="12" customHeight="1" x14ac:dyDescent="0.15">
      <c r="A108" s="200">
        <v>105</v>
      </c>
      <c r="B108" s="151" t="s">
        <v>422</v>
      </c>
      <c r="C108" s="160" t="s">
        <v>841</v>
      </c>
      <c r="D108" s="160" t="s">
        <v>423</v>
      </c>
      <c r="E108" s="160" t="s">
        <v>4</v>
      </c>
      <c r="F108" s="160" t="s">
        <v>396</v>
      </c>
      <c r="G108" s="160" t="s">
        <v>3</v>
      </c>
      <c r="H108" s="151" t="s">
        <v>3</v>
      </c>
      <c r="I108" s="160" t="s">
        <v>68</v>
      </c>
      <c r="J108" s="151" t="s">
        <v>68</v>
      </c>
      <c r="K108" s="187">
        <v>1</v>
      </c>
      <c r="L108" s="188" t="s">
        <v>89</v>
      </c>
      <c r="M108" s="161" t="s">
        <v>68</v>
      </c>
      <c r="N108" s="147"/>
    </row>
    <row r="109" spans="1:14" ht="12" customHeight="1" x14ac:dyDescent="0.15">
      <c r="A109" s="200">
        <v>106</v>
      </c>
      <c r="B109" s="151" t="s">
        <v>424</v>
      </c>
      <c r="C109" s="160" t="s">
        <v>842</v>
      </c>
      <c r="D109" s="160" t="s">
        <v>425</v>
      </c>
      <c r="E109" s="160" t="s">
        <v>4</v>
      </c>
      <c r="F109" s="160" t="s">
        <v>1</v>
      </c>
      <c r="G109" s="160" t="s">
        <v>68</v>
      </c>
      <c r="H109" s="151" t="s">
        <v>68</v>
      </c>
      <c r="I109" s="160" t="s">
        <v>3</v>
      </c>
      <c r="J109" s="151" t="s">
        <v>68</v>
      </c>
      <c r="K109" s="187" t="s">
        <v>68</v>
      </c>
      <c r="L109" s="192" t="s">
        <v>485</v>
      </c>
      <c r="M109" s="161" t="s">
        <v>68</v>
      </c>
      <c r="N109" s="147"/>
    </row>
    <row r="110" spans="1:14" ht="12" customHeight="1" x14ac:dyDescent="0.15">
      <c r="A110" s="200">
        <v>107</v>
      </c>
      <c r="B110" s="151" t="s">
        <v>519</v>
      </c>
      <c r="C110" s="160" t="s">
        <v>843</v>
      </c>
      <c r="D110" s="160" t="s">
        <v>520</v>
      </c>
      <c r="E110" s="160" t="s">
        <v>2</v>
      </c>
      <c r="F110" s="160" t="s">
        <v>6</v>
      </c>
      <c r="G110" s="160" t="s">
        <v>3</v>
      </c>
      <c r="H110" s="151" t="s">
        <v>3</v>
      </c>
      <c r="I110" s="160" t="s">
        <v>68</v>
      </c>
      <c r="J110" s="151" t="s">
        <v>68</v>
      </c>
      <c r="K110" s="187" t="s">
        <v>68</v>
      </c>
      <c r="L110" s="192" t="s">
        <v>89</v>
      </c>
      <c r="M110" s="161" t="s">
        <v>523</v>
      </c>
      <c r="N110" s="147"/>
    </row>
    <row r="111" spans="1:14" ht="12" customHeight="1" x14ac:dyDescent="0.15">
      <c r="A111" s="200">
        <v>108</v>
      </c>
      <c r="B111" s="151" t="s">
        <v>521</v>
      </c>
      <c r="C111" s="160" t="s">
        <v>844</v>
      </c>
      <c r="D111" s="160" t="s">
        <v>522</v>
      </c>
      <c r="E111" s="160" t="s">
        <v>2</v>
      </c>
      <c r="F111" s="160" t="s">
        <v>6</v>
      </c>
      <c r="G111" s="160" t="s">
        <v>3</v>
      </c>
      <c r="H111" s="151" t="s">
        <v>3</v>
      </c>
      <c r="I111" s="160" t="s">
        <v>68</v>
      </c>
      <c r="J111" s="151" t="s">
        <v>68</v>
      </c>
      <c r="K111" s="187" t="s">
        <v>68</v>
      </c>
      <c r="L111" s="192" t="s">
        <v>89</v>
      </c>
      <c r="M111" s="161" t="s">
        <v>523</v>
      </c>
      <c r="N111" s="147"/>
    </row>
    <row r="112" spans="1:14" ht="12" customHeight="1" x14ac:dyDescent="0.15">
      <c r="A112" s="200">
        <v>109</v>
      </c>
      <c r="B112" s="151" t="s">
        <v>524</v>
      </c>
      <c r="C112" s="160" t="s">
        <v>845</v>
      </c>
      <c r="D112" s="160" t="s">
        <v>525</v>
      </c>
      <c r="E112" s="160" t="s">
        <v>2</v>
      </c>
      <c r="F112" s="160" t="s">
        <v>6</v>
      </c>
      <c r="G112" s="160" t="s">
        <v>3</v>
      </c>
      <c r="H112" s="151" t="s">
        <v>3</v>
      </c>
      <c r="I112" s="160" t="s">
        <v>68</v>
      </c>
      <c r="J112" s="151" t="s">
        <v>68</v>
      </c>
      <c r="K112" s="187" t="s">
        <v>68</v>
      </c>
      <c r="L112" s="192" t="s">
        <v>89</v>
      </c>
      <c r="M112" s="161" t="s">
        <v>523</v>
      </c>
      <c r="N112" s="147"/>
    </row>
    <row r="113" spans="1:14" ht="12" customHeight="1" x14ac:dyDescent="0.15">
      <c r="A113" s="200">
        <v>110</v>
      </c>
      <c r="B113" s="151" t="s">
        <v>526</v>
      </c>
      <c r="C113" s="160" t="s">
        <v>846</v>
      </c>
      <c r="D113" s="160" t="s">
        <v>527</v>
      </c>
      <c r="E113" s="151" t="s">
        <v>2</v>
      </c>
      <c r="F113" s="151" t="s">
        <v>6</v>
      </c>
      <c r="G113" s="160" t="s">
        <v>3</v>
      </c>
      <c r="H113" s="151" t="s">
        <v>3</v>
      </c>
      <c r="I113" s="151" t="s">
        <v>68</v>
      </c>
      <c r="J113" s="151" t="s">
        <v>68</v>
      </c>
      <c r="K113" s="187" t="s">
        <v>68</v>
      </c>
      <c r="L113" s="188" t="s">
        <v>89</v>
      </c>
      <c r="M113" s="161" t="s">
        <v>523</v>
      </c>
      <c r="N113" s="147"/>
    </row>
    <row r="114" spans="1:14" ht="12" customHeight="1" x14ac:dyDescent="0.15">
      <c r="A114" s="200">
        <v>111</v>
      </c>
      <c r="B114" s="151" t="s">
        <v>528</v>
      </c>
      <c r="C114" s="160" t="s">
        <v>847</v>
      </c>
      <c r="D114" s="160" t="s">
        <v>529</v>
      </c>
      <c r="E114" s="151" t="s">
        <v>2</v>
      </c>
      <c r="F114" s="151" t="s">
        <v>6</v>
      </c>
      <c r="G114" s="160" t="s">
        <v>3</v>
      </c>
      <c r="H114" s="151" t="s">
        <v>3</v>
      </c>
      <c r="I114" s="151" t="s">
        <v>68</v>
      </c>
      <c r="J114" s="151" t="s">
        <v>68</v>
      </c>
      <c r="K114" s="187" t="s">
        <v>68</v>
      </c>
      <c r="L114" s="188" t="s">
        <v>89</v>
      </c>
      <c r="M114" s="161" t="s">
        <v>523</v>
      </c>
      <c r="N114" s="147"/>
    </row>
    <row r="115" spans="1:14" ht="12" customHeight="1" x14ac:dyDescent="0.15">
      <c r="A115" s="200">
        <v>112</v>
      </c>
      <c r="B115" s="151" t="s">
        <v>532</v>
      </c>
      <c r="C115" s="166" t="s">
        <v>848</v>
      </c>
      <c r="D115" s="151" t="s">
        <v>533</v>
      </c>
      <c r="E115" s="151" t="s">
        <v>4</v>
      </c>
      <c r="F115" s="151" t="s">
        <v>1</v>
      </c>
      <c r="G115" s="160" t="s">
        <v>68</v>
      </c>
      <c r="H115" s="151" t="s">
        <v>68</v>
      </c>
      <c r="I115" s="151" t="s">
        <v>3</v>
      </c>
      <c r="J115" s="151" t="s">
        <v>68</v>
      </c>
      <c r="K115" s="187" t="s">
        <v>68</v>
      </c>
      <c r="L115" s="188" t="s">
        <v>485</v>
      </c>
      <c r="M115" s="161" t="s">
        <v>68</v>
      </c>
      <c r="N115" s="147"/>
    </row>
    <row r="116" spans="1:14" ht="12" customHeight="1" x14ac:dyDescent="0.15">
      <c r="A116" s="200">
        <v>113</v>
      </c>
      <c r="B116" s="151" t="s">
        <v>534</v>
      </c>
      <c r="C116" s="160" t="s">
        <v>849</v>
      </c>
      <c r="D116" s="160" t="s">
        <v>535</v>
      </c>
      <c r="E116" s="151" t="s">
        <v>2</v>
      </c>
      <c r="F116" s="151" t="s">
        <v>396</v>
      </c>
      <c r="G116" s="160" t="s">
        <v>3</v>
      </c>
      <c r="H116" s="151" t="s">
        <v>3</v>
      </c>
      <c r="I116" s="151" t="s">
        <v>68</v>
      </c>
      <c r="J116" s="151" t="s">
        <v>68</v>
      </c>
      <c r="K116" s="187">
        <v>1</v>
      </c>
      <c r="L116" s="188" t="s">
        <v>89</v>
      </c>
      <c r="M116" s="161" t="s">
        <v>68</v>
      </c>
      <c r="N116" s="147"/>
    </row>
    <row r="117" spans="1:14" ht="12" customHeight="1" x14ac:dyDescent="0.15">
      <c r="A117" s="200">
        <v>114</v>
      </c>
      <c r="B117" s="151" t="s">
        <v>536</v>
      </c>
      <c r="C117" s="160" t="s">
        <v>850</v>
      </c>
      <c r="D117" s="160" t="s">
        <v>537</v>
      </c>
      <c r="E117" s="160" t="s">
        <v>2</v>
      </c>
      <c r="F117" s="160" t="s">
        <v>396</v>
      </c>
      <c r="G117" s="160" t="s">
        <v>3</v>
      </c>
      <c r="H117" s="160" t="s">
        <v>3</v>
      </c>
      <c r="I117" s="151" t="s">
        <v>68</v>
      </c>
      <c r="J117" s="151" t="s">
        <v>68</v>
      </c>
      <c r="K117" s="187">
        <v>1</v>
      </c>
      <c r="L117" s="188" t="s">
        <v>89</v>
      </c>
      <c r="M117" s="161" t="s">
        <v>68</v>
      </c>
      <c r="N117" s="147"/>
    </row>
    <row r="118" spans="1:14" ht="12" customHeight="1" x14ac:dyDescent="0.15">
      <c r="A118" s="200">
        <v>115</v>
      </c>
      <c r="B118" s="168" t="s">
        <v>538</v>
      </c>
      <c r="C118" s="169" t="s">
        <v>851</v>
      </c>
      <c r="D118" s="169" t="s">
        <v>539</v>
      </c>
      <c r="E118" s="169" t="s">
        <v>2</v>
      </c>
      <c r="F118" s="169" t="s">
        <v>6</v>
      </c>
      <c r="G118" s="169" t="s">
        <v>3</v>
      </c>
      <c r="H118" s="169" t="s">
        <v>3</v>
      </c>
      <c r="I118" s="168" t="s">
        <v>68</v>
      </c>
      <c r="J118" s="168" t="s">
        <v>68</v>
      </c>
      <c r="K118" s="203" t="s">
        <v>68</v>
      </c>
      <c r="L118" s="188" t="s">
        <v>89</v>
      </c>
      <c r="M118" s="161" t="s">
        <v>523</v>
      </c>
      <c r="N118" s="147"/>
    </row>
    <row r="119" spans="1:14" ht="12" customHeight="1" x14ac:dyDescent="0.15">
      <c r="A119" s="200">
        <v>116</v>
      </c>
      <c r="B119" s="151" t="s">
        <v>540</v>
      </c>
      <c r="C119" s="160" t="s">
        <v>852</v>
      </c>
      <c r="D119" s="160" t="s">
        <v>541</v>
      </c>
      <c r="E119" s="160" t="s">
        <v>4</v>
      </c>
      <c r="F119" s="160" t="s">
        <v>6</v>
      </c>
      <c r="G119" s="160" t="s">
        <v>3</v>
      </c>
      <c r="H119" s="160" t="s">
        <v>3</v>
      </c>
      <c r="I119" s="151" t="s">
        <v>68</v>
      </c>
      <c r="J119" s="151" t="s">
        <v>68</v>
      </c>
      <c r="K119" s="187" t="s">
        <v>68</v>
      </c>
      <c r="L119" s="188" t="s">
        <v>89</v>
      </c>
      <c r="M119" s="161" t="s">
        <v>523</v>
      </c>
      <c r="N119" s="147"/>
    </row>
    <row r="120" spans="1:14" ht="12" customHeight="1" x14ac:dyDescent="0.15">
      <c r="A120" s="200">
        <v>117</v>
      </c>
      <c r="B120" s="151" t="s">
        <v>542</v>
      </c>
      <c r="C120" s="160" t="s">
        <v>853</v>
      </c>
      <c r="D120" s="160" t="s">
        <v>543</v>
      </c>
      <c r="E120" s="160" t="s">
        <v>2</v>
      </c>
      <c r="F120" s="160" t="s">
        <v>6</v>
      </c>
      <c r="G120" s="160" t="s">
        <v>3</v>
      </c>
      <c r="H120" s="160" t="s">
        <v>3</v>
      </c>
      <c r="I120" s="151" t="s">
        <v>68</v>
      </c>
      <c r="J120" s="151" t="s">
        <v>68</v>
      </c>
      <c r="K120" s="187" t="s">
        <v>68</v>
      </c>
      <c r="L120" s="188" t="s">
        <v>89</v>
      </c>
      <c r="M120" s="161" t="s">
        <v>523</v>
      </c>
      <c r="N120" s="147"/>
    </row>
    <row r="121" spans="1:14" ht="12" customHeight="1" x14ac:dyDescent="0.15">
      <c r="A121" s="200">
        <v>118</v>
      </c>
      <c r="B121" s="151" t="s">
        <v>544</v>
      </c>
      <c r="C121" s="160" t="s">
        <v>854</v>
      </c>
      <c r="D121" s="160" t="s">
        <v>545</v>
      </c>
      <c r="E121" s="160" t="s">
        <v>2</v>
      </c>
      <c r="F121" s="160" t="s">
        <v>6</v>
      </c>
      <c r="G121" s="160" t="s">
        <v>3</v>
      </c>
      <c r="H121" s="160" t="s">
        <v>3</v>
      </c>
      <c r="I121" s="151" t="s">
        <v>68</v>
      </c>
      <c r="J121" s="151" t="s">
        <v>68</v>
      </c>
      <c r="K121" s="187" t="s">
        <v>68</v>
      </c>
      <c r="L121" s="188" t="s">
        <v>89</v>
      </c>
      <c r="M121" s="161" t="s">
        <v>523</v>
      </c>
      <c r="N121" s="147"/>
    </row>
    <row r="122" spans="1:14" ht="12" customHeight="1" x14ac:dyDescent="0.15">
      <c r="A122" s="200">
        <v>119</v>
      </c>
      <c r="B122" s="151" t="s">
        <v>633</v>
      </c>
      <c r="C122" s="160" t="s">
        <v>855</v>
      </c>
      <c r="D122" s="160" t="s">
        <v>634</v>
      </c>
      <c r="E122" s="160" t="s">
        <v>2</v>
      </c>
      <c r="F122" s="160" t="s">
        <v>6</v>
      </c>
      <c r="G122" s="160" t="s">
        <v>3</v>
      </c>
      <c r="H122" s="160" t="s">
        <v>3</v>
      </c>
      <c r="I122" s="151" t="s">
        <v>68</v>
      </c>
      <c r="J122" s="151" t="s">
        <v>68</v>
      </c>
      <c r="K122" s="187" t="s">
        <v>68</v>
      </c>
      <c r="L122" s="188" t="s">
        <v>89</v>
      </c>
      <c r="M122" s="161" t="s">
        <v>523</v>
      </c>
      <c r="N122" s="147"/>
    </row>
    <row r="123" spans="1:14" ht="12" customHeight="1" x14ac:dyDescent="0.15">
      <c r="A123" s="200">
        <v>120</v>
      </c>
      <c r="B123" s="151" t="s">
        <v>219</v>
      </c>
      <c r="C123" s="160" t="s">
        <v>856</v>
      </c>
      <c r="D123" s="160" t="s">
        <v>320</v>
      </c>
      <c r="E123" s="151" t="s">
        <v>2</v>
      </c>
      <c r="F123" s="151" t="s">
        <v>1</v>
      </c>
      <c r="G123" s="160" t="s">
        <v>68</v>
      </c>
      <c r="H123" s="151" t="s">
        <v>68</v>
      </c>
      <c r="I123" s="151" t="s">
        <v>3</v>
      </c>
      <c r="J123" s="151" t="s">
        <v>68</v>
      </c>
      <c r="K123" s="187" t="s">
        <v>68</v>
      </c>
      <c r="L123" s="188" t="s">
        <v>485</v>
      </c>
      <c r="M123" s="161" t="s">
        <v>68</v>
      </c>
      <c r="N123" s="147"/>
    </row>
    <row r="124" spans="1:14" ht="12" customHeight="1" x14ac:dyDescent="0.15">
      <c r="A124" s="200">
        <v>121</v>
      </c>
      <c r="B124" s="151" t="s">
        <v>321</v>
      </c>
      <c r="C124" s="166" t="s">
        <v>857</v>
      </c>
      <c r="D124" s="151" t="s">
        <v>322</v>
      </c>
      <c r="E124" s="151" t="s">
        <v>2</v>
      </c>
      <c r="F124" s="151" t="s">
        <v>6</v>
      </c>
      <c r="G124" s="160" t="s">
        <v>3</v>
      </c>
      <c r="H124" s="151" t="s">
        <v>3</v>
      </c>
      <c r="I124" s="151" t="s">
        <v>3</v>
      </c>
      <c r="J124" s="151" t="s">
        <v>68</v>
      </c>
      <c r="K124" s="187" t="s">
        <v>68</v>
      </c>
      <c r="L124" s="188" t="s">
        <v>89</v>
      </c>
      <c r="M124" s="161" t="s">
        <v>523</v>
      </c>
      <c r="N124" s="147"/>
    </row>
    <row r="125" spans="1:14" ht="12" customHeight="1" x14ac:dyDescent="0.15">
      <c r="A125" s="200">
        <v>122</v>
      </c>
      <c r="B125" s="151" t="s">
        <v>635</v>
      </c>
      <c r="C125" s="160" t="s">
        <v>858</v>
      </c>
      <c r="D125" s="160" t="s">
        <v>636</v>
      </c>
      <c r="E125" s="151" t="s">
        <v>4</v>
      </c>
      <c r="F125" s="151" t="s">
        <v>1</v>
      </c>
      <c r="G125" s="160" t="s">
        <v>3</v>
      </c>
      <c r="H125" s="151" t="s">
        <v>3</v>
      </c>
      <c r="I125" s="151" t="s">
        <v>3</v>
      </c>
      <c r="J125" s="151" t="s">
        <v>68</v>
      </c>
      <c r="K125" s="187" t="s">
        <v>68</v>
      </c>
      <c r="L125" s="188" t="s">
        <v>89</v>
      </c>
      <c r="M125" s="161" t="s">
        <v>68</v>
      </c>
      <c r="N125" s="147"/>
    </row>
    <row r="126" spans="1:14" ht="12" customHeight="1" x14ac:dyDescent="0.15">
      <c r="A126" s="200">
        <v>123</v>
      </c>
      <c r="B126" s="151" t="s">
        <v>241</v>
      </c>
      <c r="C126" s="160" t="s">
        <v>859</v>
      </c>
      <c r="D126" s="160" t="s">
        <v>546</v>
      </c>
      <c r="E126" s="160" t="s">
        <v>4</v>
      </c>
      <c r="F126" s="160" t="s">
        <v>1</v>
      </c>
      <c r="G126" s="160" t="s">
        <v>68</v>
      </c>
      <c r="H126" s="151" t="s">
        <v>68</v>
      </c>
      <c r="I126" s="160" t="s">
        <v>3</v>
      </c>
      <c r="J126" s="151" t="s">
        <v>68</v>
      </c>
      <c r="K126" s="187" t="s">
        <v>179</v>
      </c>
      <c r="L126" s="188" t="s">
        <v>485</v>
      </c>
      <c r="M126" s="161" t="s">
        <v>68</v>
      </c>
      <c r="N126" s="147"/>
    </row>
    <row r="127" spans="1:14" ht="12" customHeight="1" x14ac:dyDescent="0.15">
      <c r="A127" s="234">
        <v>124</v>
      </c>
      <c r="B127" s="170" t="s">
        <v>242</v>
      </c>
      <c r="C127" s="171" t="s">
        <v>860</v>
      </c>
      <c r="D127" s="171" t="s">
        <v>420</v>
      </c>
      <c r="E127" s="171" t="s">
        <v>2</v>
      </c>
      <c r="F127" s="171" t="s">
        <v>1</v>
      </c>
      <c r="G127" s="171" t="s">
        <v>68</v>
      </c>
      <c r="H127" s="170" t="s">
        <v>68</v>
      </c>
      <c r="I127" s="171" t="s">
        <v>3</v>
      </c>
      <c r="J127" s="170" t="s">
        <v>68</v>
      </c>
      <c r="K127" s="206" t="s">
        <v>68</v>
      </c>
      <c r="L127" s="188" t="s">
        <v>485</v>
      </c>
      <c r="M127" s="161" t="s">
        <v>68</v>
      </c>
      <c r="N127" s="147"/>
    </row>
    <row r="128" spans="1:14" ht="12" customHeight="1" x14ac:dyDescent="0.15">
      <c r="A128" s="200">
        <v>125</v>
      </c>
      <c r="B128" s="151" t="s">
        <v>637</v>
      </c>
      <c r="C128" s="160" t="s">
        <v>861</v>
      </c>
      <c r="D128" s="160" t="s">
        <v>638</v>
      </c>
      <c r="E128" s="160" t="s">
        <v>2</v>
      </c>
      <c r="F128" s="160" t="s">
        <v>6</v>
      </c>
      <c r="G128" s="160" t="s">
        <v>3</v>
      </c>
      <c r="H128" s="151" t="s">
        <v>3</v>
      </c>
      <c r="I128" s="160" t="s">
        <v>68</v>
      </c>
      <c r="J128" s="151" t="s">
        <v>68</v>
      </c>
      <c r="K128" s="187" t="s">
        <v>68</v>
      </c>
      <c r="L128" s="188" t="s">
        <v>89</v>
      </c>
      <c r="M128" s="161" t="s">
        <v>523</v>
      </c>
      <c r="N128" s="147"/>
    </row>
    <row r="129" spans="1:14" ht="12" customHeight="1" x14ac:dyDescent="0.15">
      <c r="A129" s="200">
        <v>126</v>
      </c>
      <c r="B129" s="151" t="s">
        <v>639</v>
      </c>
      <c r="C129" s="160" t="s">
        <v>862</v>
      </c>
      <c r="D129" s="160" t="s">
        <v>640</v>
      </c>
      <c r="E129" s="160" t="s">
        <v>2</v>
      </c>
      <c r="F129" s="166" t="s">
        <v>6</v>
      </c>
      <c r="G129" s="151" t="s">
        <v>3</v>
      </c>
      <c r="H129" s="151" t="s">
        <v>3</v>
      </c>
      <c r="I129" s="151" t="s">
        <v>68</v>
      </c>
      <c r="J129" s="151" t="s">
        <v>68</v>
      </c>
      <c r="K129" s="187" t="s">
        <v>68</v>
      </c>
      <c r="L129" s="188" t="s">
        <v>89</v>
      </c>
      <c r="M129" s="161" t="s">
        <v>523</v>
      </c>
      <c r="N129" s="147"/>
    </row>
    <row r="130" spans="1:14" ht="12" customHeight="1" x14ac:dyDescent="0.15">
      <c r="A130" s="200">
        <v>127</v>
      </c>
      <c r="B130" s="151" t="s">
        <v>641</v>
      </c>
      <c r="C130" s="160" t="s">
        <v>863</v>
      </c>
      <c r="D130" s="160" t="s">
        <v>642</v>
      </c>
      <c r="E130" s="160" t="s">
        <v>2</v>
      </c>
      <c r="F130" s="166" t="s">
        <v>6</v>
      </c>
      <c r="G130" s="160" t="s">
        <v>3</v>
      </c>
      <c r="H130" s="160" t="s">
        <v>3</v>
      </c>
      <c r="I130" s="151" t="s">
        <v>68</v>
      </c>
      <c r="J130" s="151" t="s">
        <v>68</v>
      </c>
      <c r="K130" s="194" t="s">
        <v>68</v>
      </c>
      <c r="L130" s="188" t="s">
        <v>89</v>
      </c>
      <c r="M130" s="161" t="s">
        <v>523</v>
      </c>
      <c r="N130" s="147"/>
    </row>
    <row r="131" spans="1:14" ht="12" customHeight="1" x14ac:dyDescent="0.15">
      <c r="A131" s="200">
        <v>128</v>
      </c>
      <c r="B131" s="151" t="s">
        <v>643</v>
      </c>
      <c r="C131" s="160" t="s">
        <v>644</v>
      </c>
      <c r="D131" s="160" t="s">
        <v>645</v>
      </c>
      <c r="E131" s="160" t="s">
        <v>2</v>
      </c>
      <c r="F131" s="166" t="s">
        <v>6</v>
      </c>
      <c r="G131" s="160" t="s">
        <v>3</v>
      </c>
      <c r="H131" s="151" t="s">
        <v>3</v>
      </c>
      <c r="I131" s="151" t="s">
        <v>68</v>
      </c>
      <c r="J131" s="151" t="s">
        <v>68</v>
      </c>
      <c r="K131" s="187" t="s">
        <v>68</v>
      </c>
      <c r="L131" s="188" t="s">
        <v>89</v>
      </c>
      <c r="M131" s="161" t="s">
        <v>523</v>
      </c>
      <c r="N131" s="147"/>
    </row>
    <row r="132" spans="1:14" ht="12" customHeight="1" x14ac:dyDescent="0.15">
      <c r="A132" s="200">
        <v>129</v>
      </c>
      <c r="B132" s="168" t="s">
        <v>646</v>
      </c>
      <c r="C132" s="169" t="s">
        <v>864</v>
      </c>
      <c r="D132" s="169" t="s">
        <v>647</v>
      </c>
      <c r="E132" s="169" t="s">
        <v>2</v>
      </c>
      <c r="F132" s="202" t="s">
        <v>6</v>
      </c>
      <c r="G132" s="169" t="s">
        <v>3</v>
      </c>
      <c r="H132" s="168" t="s">
        <v>3</v>
      </c>
      <c r="I132" s="168" t="s">
        <v>68</v>
      </c>
      <c r="J132" s="168" t="s">
        <v>68</v>
      </c>
      <c r="K132" s="203" t="s">
        <v>68</v>
      </c>
      <c r="L132" s="188" t="s">
        <v>89</v>
      </c>
      <c r="M132" s="161" t="s">
        <v>523</v>
      </c>
      <c r="N132" s="147"/>
    </row>
    <row r="133" spans="1:14" ht="12" customHeight="1" x14ac:dyDescent="0.15">
      <c r="A133" s="200">
        <v>130</v>
      </c>
      <c r="B133" s="168" t="s">
        <v>648</v>
      </c>
      <c r="C133" s="169" t="s">
        <v>865</v>
      </c>
      <c r="D133" s="169" t="s">
        <v>649</v>
      </c>
      <c r="E133" s="169" t="s">
        <v>2</v>
      </c>
      <c r="F133" s="202" t="s">
        <v>6</v>
      </c>
      <c r="G133" s="169" t="s">
        <v>3</v>
      </c>
      <c r="H133" s="168" t="s">
        <v>3</v>
      </c>
      <c r="I133" s="168" t="s">
        <v>68</v>
      </c>
      <c r="J133" s="168" t="s">
        <v>68</v>
      </c>
      <c r="K133" s="203" t="s">
        <v>68</v>
      </c>
      <c r="L133" s="188" t="s">
        <v>89</v>
      </c>
      <c r="M133" s="161" t="s">
        <v>523</v>
      </c>
      <c r="N133" s="147"/>
    </row>
    <row r="134" spans="1:14" ht="12" customHeight="1" x14ac:dyDescent="0.15">
      <c r="A134" s="200">
        <v>131</v>
      </c>
      <c r="B134" s="168" t="s">
        <v>650</v>
      </c>
      <c r="C134" s="169" t="s">
        <v>866</v>
      </c>
      <c r="D134" s="169" t="s">
        <v>651</v>
      </c>
      <c r="E134" s="169" t="s">
        <v>2</v>
      </c>
      <c r="F134" s="202" t="s">
        <v>396</v>
      </c>
      <c r="G134" s="169" t="s">
        <v>3</v>
      </c>
      <c r="H134" s="168" t="s">
        <v>3</v>
      </c>
      <c r="I134" s="168" t="s">
        <v>68</v>
      </c>
      <c r="J134" s="168" t="s">
        <v>68</v>
      </c>
      <c r="K134" s="203">
        <v>1</v>
      </c>
      <c r="L134" s="188" t="s">
        <v>89</v>
      </c>
      <c r="M134" s="161"/>
      <c r="N134" s="147"/>
    </row>
    <row r="135" spans="1:14" ht="12" customHeight="1" x14ac:dyDescent="0.15">
      <c r="A135" s="200">
        <v>132</v>
      </c>
      <c r="B135" s="168" t="s">
        <v>652</v>
      </c>
      <c r="C135" s="169" t="s">
        <v>867</v>
      </c>
      <c r="D135" s="169" t="s">
        <v>653</v>
      </c>
      <c r="E135" s="169" t="s">
        <v>4</v>
      </c>
      <c r="F135" s="202" t="s">
        <v>396</v>
      </c>
      <c r="G135" s="169" t="s">
        <v>3</v>
      </c>
      <c r="H135" s="168" t="s">
        <v>3</v>
      </c>
      <c r="I135" s="168" t="s">
        <v>68</v>
      </c>
      <c r="J135" s="168" t="s">
        <v>68</v>
      </c>
      <c r="K135" s="203">
        <v>1</v>
      </c>
      <c r="L135" s="188" t="s">
        <v>89</v>
      </c>
      <c r="M135" s="161"/>
      <c r="N135" s="147"/>
    </row>
    <row r="136" spans="1:14" ht="12" customHeight="1" x14ac:dyDescent="0.15">
      <c r="A136" s="200">
        <v>133</v>
      </c>
      <c r="B136" s="168" t="s">
        <v>323</v>
      </c>
      <c r="C136" s="169" t="s">
        <v>868</v>
      </c>
      <c r="D136" s="169" t="s">
        <v>324</v>
      </c>
      <c r="E136" s="169" t="s">
        <v>4</v>
      </c>
      <c r="F136" s="202" t="s">
        <v>1</v>
      </c>
      <c r="G136" s="169" t="s">
        <v>68</v>
      </c>
      <c r="H136" s="168" t="s">
        <v>68</v>
      </c>
      <c r="I136" s="168" t="s">
        <v>3</v>
      </c>
      <c r="J136" s="168" t="s">
        <v>68</v>
      </c>
      <c r="K136" s="203" t="s">
        <v>68</v>
      </c>
      <c r="L136" s="188" t="s">
        <v>485</v>
      </c>
      <c r="M136" s="161" t="s">
        <v>68</v>
      </c>
      <c r="N136" s="147"/>
    </row>
    <row r="137" spans="1:14" ht="12" customHeight="1" x14ac:dyDescent="0.15">
      <c r="A137" s="200">
        <v>134</v>
      </c>
      <c r="B137" s="168" t="s">
        <v>325</v>
      </c>
      <c r="C137" s="169" t="s">
        <v>869</v>
      </c>
      <c r="D137" s="169" t="s">
        <v>326</v>
      </c>
      <c r="E137" s="169" t="s">
        <v>4</v>
      </c>
      <c r="F137" s="202" t="s">
        <v>1</v>
      </c>
      <c r="G137" s="169" t="s">
        <v>68</v>
      </c>
      <c r="H137" s="168" t="s">
        <v>68</v>
      </c>
      <c r="I137" s="168" t="s">
        <v>3</v>
      </c>
      <c r="J137" s="168" t="s">
        <v>68</v>
      </c>
      <c r="K137" s="203" t="s">
        <v>68</v>
      </c>
      <c r="L137" s="188" t="s">
        <v>485</v>
      </c>
      <c r="M137" s="161" t="s">
        <v>68</v>
      </c>
      <c r="N137" s="147"/>
    </row>
    <row r="138" spans="1:14" ht="12" customHeight="1" x14ac:dyDescent="0.15">
      <c r="A138" s="200">
        <v>135</v>
      </c>
      <c r="B138" s="168" t="s">
        <v>243</v>
      </c>
      <c r="C138" s="169" t="s">
        <v>870</v>
      </c>
      <c r="D138" s="169" t="s">
        <v>140</v>
      </c>
      <c r="E138" s="169" t="s">
        <v>2</v>
      </c>
      <c r="F138" s="202" t="s">
        <v>1</v>
      </c>
      <c r="G138" s="169" t="s">
        <v>68</v>
      </c>
      <c r="H138" s="168" t="s">
        <v>68</v>
      </c>
      <c r="I138" s="168" t="s">
        <v>3</v>
      </c>
      <c r="J138" s="168" t="s">
        <v>68</v>
      </c>
      <c r="K138" s="203" t="s">
        <v>68</v>
      </c>
      <c r="L138" s="188" t="s">
        <v>485</v>
      </c>
      <c r="M138" s="161" t="s">
        <v>68</v>
      </c>
      <c r="N138" s="147"/>
    </row>
    <row r="139" spans="1:14" ht="12" customHeight="1" x14ac:dyDescent="0.15">
      <c r="A139" s="233">
        <v>136</v>
      </c>
      <c r="B139" s="168" t="s">
        <v>245</v>
      </c>
      <c r="C139" s="169" t="s">
        <v>871</v>
      </c>
      <c r="D139" s="169" t="s">
        <v>246</v>
      </c>
      <c r="E139" s="169" t="s">
        <v>4</v>
      </c>
      <c r="F139" s="202" t="s">
        <v>5</v>
      </c>
      <c r="G139" s="169" t="s">
        <v>3</v>
      </c>
      <c r="H139" s="168" t="s">
        <v>3</v>
      </c>
      <c r="I139" s="168" t="s">
        <v>3</v>
      </c>
      <c r="J139" s="168" t="s">
        <v>68</v>
      </c>
      <c r="K139" s="203" t="s">
        <v>68</v>
      </c>
      <c r="L139" s="188" t="s">
        <v>654</v>
      </c>
      <c r="M139" s="161" t="s">
        <v>547</v>
      </c>
      <c r="N139" s="147"/>
    </row>
    <row r="140" spans="1:14" ht="12" customHeight="1" x14ac:dyDescent="0.15">
      <c r="A140" s="233">
        <v>137</v>
      </c>
      <c r="B140" s="168" t="s">
        <v>327</v>
      </c>
      <c r="C140" s="169" t="s">
        <v>872</v>
      </c>
      <c r="D140" s="169" t="s">
        <v>328</v>
      </c>
      <c r="E140" s="169" t="s">
        <v>4</v>
      </c>
      <c r="F140" s="202" t="s">
        <v>1</v>
      </c>
      <c r="G140" s="169" t="s">
        <v>68</v>
      </c>
      <c r="H140" s="168" t="s">
        <v>68</v>
      </c>
      <c r="I140" s="168" t="s">
        <v>3</v>
      </c>
      <c r="J140" s="168" t="s">
        <v>68</v>
      </c>
      <c r="K140" s="203" t="s">
        <v>68</v>
      </c>
      <c r="L140" s="188" t="s">
        <v>485</v>
      </c>
      <c r="M140" s="161" t="s">
        <v>68</v>
      </c>
      <c r="N140" s="147"/>
    </row>
    <row r="141" spans="1:14" ht="12" customHeight="1" x14ac:dyDescent="0.15">
      <c r="A141" s="233">
        <v>138</v>
      </c>
      <c r="B141" s="168" t="s">
        <v>244</v>
      </c>
      <c r="C141" s="169" t="s">
        <v>873</v>
      </c>
      <c r="D141" s="169" t="s">
        <v>107</v>
      </c>
      <c r="E141" s="169" t="s">
        <v>2</v>
      </c>
      <c r="F141" s="202" t="s">
        <v>1</v>
      </c>
      <c r="G141" s="169" t="s">
        <v>68</v>
      </c>
      <c r="H141" s="168" t="s">
        <v>3</v>
      </c>
      <c r="I141" s="168" t="s">
        <v>3</v>
      </c>
      <c r="J141" s="168" t="s">
        <v>68</v>
      </c>
      <c r="K141" s="203" t="s">
        <v>179</v>
      </c>
      <c r="L141" s="188" t="s">
        <v>654</v>
      </c>
      <c r="M141" s="161" t="s">
        <v>68</v>
      </c>
      <c r="N141" s="147"/>
    </row>
    <row r="142" spans="1:14" ht="12" customHeight="1" x14ac:dyDescent="0.15">
      <c r="A142" s="233">
        <v>139</v>
      </c>
      <c r="B142" s="168" t="s">
        <v>329</v>
      </c>
      <c r="C142" s="169" t="s">
        <v>874</v>
      </c>
      <c r="D142" s="169" t="s">
        <v>330</v>
      </c>
      <c r="E142" s="169" t="s">
        <v>2</v>
      </c>
      <c r="F142" s="202" t="s">
        <v>5</v>
      </c>
      <c r="G142" s="169" t="s">
        <v>3</v>
      </c>
      <c r="H142" s="168" t="s">
        <v>3</v>
      </c>
      <c r="I142" s="168" t="s">
        <v>68</v>
      </c>
      <c r="J142" s="168" t="s">
        <v>68</v>
      </c>
      <c r="K142" s="203" t="s">
        <v>179</v>
      </c>
      <c r="L142" s="188" t="s">
        <v>654</v>
      </c>
      <c r="M142" s="161" t="s">
        <v>548</v>
      </c>
      <c r="N142" s="147"/>
    </row>
    <row r="143" spans="1:14" ht="12" customHeight="1" x14ac:dyDescent="0.15">
      <c r="A143" s="233">
        <v>140</v>
      </c>
      <c r="B143" s="168" t="s">
        <v>370</v>
      </c>
      <c r="C143" s="169" t="s">
        <v>875</v>
      </c>
      <c r="D143" s="169" t="s">
        <v>371</v>
      </c>
      <c r="E143" s="169" t="s">
        <v>2</v>
      </c>
      <c r="F143" s="202" t="s">
        <v>5</v>
      </c>
      <c r="G143" s="169" t="s">
        <v>3</v>
      </c>
      <c r="H143" s="168" t="s">
        <v>3</v>
      </c>
      <c r="I143" s="168" t="s">
        <v>68</v>
      </c>
      <c r="J143" s="168" t="s">
        <v>68</v>
      </c>
      <c r="K143" s="203" t="s">
        <v>179</v>
      </c>
      <c r="L143" s="204" t="s">
        <v>654</v>
      </c>
      <c r="M143" s="205" t="s">
        <v>655</v>
      </c>
      <c r="N143" s="147"/>
    </row>
    <row r="144" spans="1:14" ht="12" customHeight="1" x14ac:dyDescent="0.15">
      <c r="A144" s="199">
        <v>141</v>
      </c>
      <c r="B144" s="157" t="s">
        <v>331</v>
      </c>
      <c r="C144" s="158" t="s">
        <v>876</v>
      </c>
      <c r="D144" s="158" t="s">
        <v>332</v>
      </c>
      <c r="E144" s="158" t="s">
        <v>4</v>
      </c>
      <c r="F144" s="157" t="s">
        <v>1</v>
      </c>
      <c r="G144" s="157" t="s">
        <v>68</v>
      </c>
      <c r="H144" s="157" t="s">
        <v>68</v>
      </c>
      <c r="I144" s="158" t="s">
        <v>3</v>
      </c>
      <c r="J144" s="157" t="s">
        <v>68</v>
      </c>
      <c r="K144" s="207" t="s">
        <v>68</v>
      </c>
      <c r="L144" s="186" t="s">
        <v>485</v>
      </c>
      <c r="M144" s="159" t="s">
        <v>68</v>
      </c>
      <c r="N144" s="147"/>
    </row>
    <row r="145" spans="1:14" ht="12" customHeight="1" x14ac:dyDescent="0.15">
      <c r="A145" s="200">
        <v>142</v>
      </c>
      <c r="B145" s="151" t="s">
        <v>333</v>
      </c>
      <c r="C145" s="160" t="s">
        <v>877</v>
      </c>
      <c r="D145" s="160" t="s">
        <v>334</v>
      </c>
      <c r="E145" s="151" t="s">
        <v>4</v>
      </c>
      <c r="F145" s="166" t="s">
        <v>5</v>
      </c>
      <c r="G145" s="166" t="s">
        <v>3</v>
      </c>
      <c r="H145" s="160" t="s">
        <v>3</v>
      </c>
      <c r="I145" s="151" t="s">
        <v>68</v>
      </c>
      <c r="J145" s="166" t="s">
        <v>68</v>
      </c>
      <c r="K145" s="187" t="s">
        <v>179</v>
      </c>
      <c r="L145" s="208" t="s">
        <v>654</v>
      </c>
      <c r="M145" s="161" t="s">
        <v>655</v>
      </c>
      <c r="N145" s="147"/>
    </row>
    <row r="146" spans="1:14" x14ac:dyDescent="0.15">
      <c r="A146" s="201">
        <v>143</v>
      </c>
      <c r="B146" s="162" t="s">
        <v>335</v>
      </c>
      <c r="C146" s="163" t="s">
        <v>878</v>
      </c>
      <c r="D146" s="163" t="s">
        <v>336</v>
      </c>
      <c r="E146" s="162" t="s">
        <v>4</v>
      </c>
      <c r="F146" s="167" t="s">
        <v>396</v>
      </c>
      <c r="G146" s="167" t="s">
        <v>68</v>
      </c>
      <c r="H146" s="163" t="s">
        <v>3</v>
      </c>
      <c r="I146" s="162" t="s">
        <v>68</v>
      </c>
      <c r="J146" s="167" t="s">
        <v>68</v>
      </c>
      <c r="K146" s="189" t="s">
        <v>179</v>
      </c>
      <c r="L146" s="209" t="s">
        <v>654</v>
      </c>
      <c r="M146" s="164" t="s">
        <v>68</v>
      </c>
      <c r="N146" s="147"/>
    </row>
    <row r="147" spans="1:14" x14ac:dyDescent="0.15">
      <c r="A147" s="199">
        <v>144</v>
      </c>
      <c r="B147" s="157" t="s">
        <v>337</v>
      </c>
      <c r="C147" s="158" t="s">
        <v>879</v>
      </c>
      <c r="D147" s="158" t="s">
        <v>338</v>
      </c>
      <c r="E147" s="158" t="s">
        <v>4</v>
      </c>
      <c r="F147" s="157" t="s">
        <v>396</v>
      </c>
      <c r="G147" s="157" t="s">
        <v>68</v>
      </c>
      <c r="H147" s="157" t="s">
        <v>3</v>
      </c>
      <c r="I147" s="158" t="s">
        <v>68</v>
      </c>
      <c r="J147" s="157" t="s">
        <v>68</v>
      </c>
      <c r="K147" s="207" t="s">
        <v>179</v>
      </c>
      <c r="L147" s="186" t="s">
        <v>654</v>
      </c>
      <c r="M147" s="159" t="s">
        <v>68</v>
      </c>
      <c r="N147" s="147"/>
    </row>
    <row r="148" spans="1:14" x14ac:dyDescent="0.15">
      <c r="A148" s="200">
        <v>145</v>
      </c>
      <c r="B148" s="151" t="s">
        <v>339</v>
      </c>
      <c r="C148" s="160" t="s">
        <v>880</v>
      </c>
      <c r="D148" s="160" t="s">
        <v>656</v>
      </c>
      <c r="E148" s="160" t="s">
        <v>4</v>
      </c>
      <c r="F148" s="151" t="s">
        <v>396</v>
      </c>
      <c r="G148" s="151" t="s">
        <v>68</v>
      </c>
      <c r="H148" s="151" t="s">
        <v>3</v>
      </c>
      <c r="I148" s="160" t="s">
        <v>68</v>
      </c>
      <c r="J148" s="151" t="s">
        <v>68</v>
      </c>
      <c r="K148" s="194" t="s">
        <v>179</v>
      </c>
      <c r="L148" s="188" t="s">
        <v>654</v>
      </c>
      <c r="M148" s="161" t="s">
        <v>68</v>
      </c>
      <c r="N148" s="147"/>
    </row>
    <row r="149" spans="1:14" x14ac:dyDescent="0.15">
      <c r="A149" s="200">
        <v>146</v>
      </c>
      <c r="B149" s="151" t="s">
        <v>372</v>
      </c>
      <c r="C149" s="160" t="s">
        <v>881</v>
      </c>
      <c r="D149" s="160" t="s">
        <v>312</v>
      </c>
      <c r="E149" s="160" t="s">
        <v>2</v>
      </c>
      <c r="F149" s="151" t="s">
        <v>396</v>
      </c>
      <c r="G149" s="151" t="s">
        <v>68</v>
      </c>
      <c r="H149" s="151" t="s">
        <v>3</v>
      </c>
      <c r="I149" s="160" t="s">
        <v>68</v>
      </c>
      <c r="J149" s="151" t="s">
        <v>68</v>
      </c>
      <c r="K149" s="194" t="s">
        <v>179</v>
      </c>
      <c r="L149" s="188" t="s">
        <v>654</v>
      </c>
      <c r="M149" s="161" t="s">
        <v>68</v>
      </c>
      <c r="N149" s="147"/>
    </row>
    <row r="150" spans="1:14" x14ac:dyDescent="0.15">
      <c r="A150" s="200">
        <v>147</v>
      </c>
      <c r="B150" s="151" t="s">
        <v>427</v>
      </c>
      <c r="C150" s="160" t="s">
        <v>882</v>
      </c>
      <c r="D150" s="160" t="s">
        <v>426</v>
      </c>
      <c r="E150" s="160" t="s">
        <v>4</v>
      </c>
      <c r="F150" s="151" t="s">
        <v>1</v>
      </c>
      <c r="G150" s="151" t="s">
        <v>68</v>
      </c>
      <c r="H150" s="151" t="s">
        <v>68</v>
      </c>
      <c r="I150" s="160" t="s">
        <v>3</v>
      </c>
      <c r="J150" s="151" t="s">
        <v>68</v>
      </c>
      <c r="K150" s="194" t="s">
        <v>68</v>
      </c>
      <c r="L150" s="188" t="s">
        <v>485</v>
      </c>
      <c r="M150" s="161" t="s">
        <v>68</v>
      </c>
      <c r="N150" s="147"/>
    </row>
    <row r="151" spans="1:14" x14ac:dyDescent="0.15">
      <c r="A151" s="200">
        <v>148</v>
      </c>
      <c r="B151" s="151" t="s">
        <v>429</v>
      </c>
      <c r="C151" s="160" t="s">
        <v>883</v>
      </c>
      <c r="D151" s="160" t="s">
        <v>428</v>
      </c>
      <c r="E151" s="160" t="s">
        <v>2</v>
      </c>
      <c r="F151" s="151" t="s">
        <v>396</v>
      </c>
      <c r="G151" s="151" t="s">
        <v>68</v>
      </c>
      <c r="H151" s="151" t="s">
        <v>3</v>
      </c>
      <c r="I151" s="160" t="s">
        <v>68</v>
      </c>
      <c r="J151" s="151" t="s">
        <v>68</v>
      </c>
      <c r="K151" s="194" t="s">
        <v>179</v>
      </c>
      <c r="L151" s="188" t="s">
        <v>654</v>
      </c>
      <c r="M151" s="161" t="s">
        <v>68</v>
      </c>
      <c r="N151" s="176"/>
    </row>
    <row r="152" spans="1:14" x14ac:dyDescent="0.15">
      <c r="A152" s="200">
        <v>149</v>
      </c>
      <c r="B152" s="151" t="s">
        <v>549</v>
      </c>
      <c r="C152" s="160" t="s">
        <v>884</v>
      </c>
      <c r="D152" s="160" t="s">
        <v>430</v>
      </c>
      <c r="E152" s="160" t="s">
        <v>2</v>
      </c>
      <c r="F152" s="151" t="s">
        <v>396</v>
      </c>
      <c r="G152" s="151" t="s">
        <v>68</v>
      </c>
      <c r="H152" s="151" t="s">
        <v>3</v>
      </c>
      <c r="I152" s="160" t="s">
        <v>68</v>
      </c>
      <c r="J152" s="151" t="s">
        <v>68</v>
      </c>
      <c r="K152" s="194" t="s">
        <v>179</v>
      </c>
      <c r="L152" s="188" t="s">
        <v>654</v>
      </c>
      <c r="M152" s="161" t="s">
        <v>68</v>
      </c>
      <c r="N152" s="147"/>
    </row>
    <row r="153" spans="1:14" x14ac:dyDescent="0.15">
      <c r="A153" s="200">
        <v>150</v>
      </c>
      <c r="B153" s="151" t="s">
        <v>550</v>
      </c>
      <c r="C153" s="160" t="s">
        <v>885</v>
      </c>
      <c r="D153" s="160" t="s">
        <v>551</v>
      </c>
      <c r="E153" s="160" t="s">
        <v>2</v>
      </c>
      <c r="F153" s="151" t="s">
        <v>396</v>
      </c>
      <c r="G153" s="151" t="s">
        <v>68</v>
      </c>
      <c r="H153" s="151" t="s">
        <v>3</v>
      </c>
      <c r="I153" s="160" t="s">
        <v>68</v>
      </c>
      <c r="J153" s="151" t="s">
        <v>68</v>
      </c>
      <c r="K153" s="194" t="s">
        <v>179</v>
      </c>
      <c r="L153" s="188" t="s">
        <v>654</v>
      </c>
      <c r="M153" s="161" t="s">
        <v>68</v>
      </c>
      <c r="N153" s="147"/>
    </row>
    <row r="154" spans="1:14" x14ac:dyDescent="0.15">
      <c r="A154" s="200">
        <v>151</v>
      </c>
      <c r="B154" s="151" t="s">
        <v>552</v>
      </c>
      <c r="C154" s="160" t="s">
        <v>886</v>
      </c>
      <c r="D154" s="160" t="s">
        <v>553</v>
      </c>
      <c r="E154" s="160" t="s">
        <v>2</v>
      </c>
      <c r="F154" s="151" t="s">
        <v>396</v>
      </c>
      <c r="G154" s="151" t="s">
        <v>68</v>
      </c>
      <c r="H154" s="151" t="s">
        <v>3</v>
      </c>
      <c r="I154" s="160" t="s">
        <v>68</v>
      </c>
      <c r="J154" s="151" t="s">
        <v>68</v>
      </c>
      <c r="K154" s="194" t="s">
        <v>179</v>
      </c>
      <c r="L154" s="188" t="s">
        <v>654</v>
      </c>
      <c r="M154" s="161" t="s">
        <v>68</v>
      </c>
      <c r="N154" s="176"/>
    </row>
    <row r="155" spans="1:14" x14ac:dyDescent="0.15">
      <c r="A155" s="200">
        <v>152</v>
      </c>
      <c r="B155" s="151" t="s">
        <v>554</v>
      </c>
      <c r="C155" s="160" t="s">
        <v>887</v>
      </c>
      <c r="D155" s="160" t="s">
        <v>555</v>
      </c>
      <c r="E155" s="160" t="s">
        <v>4</v>
      </c>
      <c r="F155" s="151" t="s">
        <v>396</v>
      </c>
      <c r="G155" s="151" t="s">
        <v>68</v>
      </c>
      <c r="H155" s="151" t="s">
        <v>3</v>
      </c>
      <c r="I155" s="160" t="s">
        <v>68</v>
      </c>
      <c r="J155" s="151" t="s">
        <v>68</v>
      </c>
      <c r="K155" s="194" t="s">
        <v>297</v>
      </c>
      <c r="L155" s="188" t="s">
        <v>654</v>
      </c>
      <c r="M155" s="161" t="s">
        <v>68</v>
      </c>
      <c r="N155" s="147"/>
    </row>
    <row r="156" spans="1:14" x14ac:dyDescent="0.15">
      <c r="A156" s="200">
        <v>153</v>
      </c>
      <c r="B156" s="151" t="s">
        <v>556</v>
      </c>
      <c r="C156" s="160" t="s">
        <v>888</v>
      </c>
      <c r="D156" s="160" t="s">
        <v>557</v>
      </c>
      <c r="E156" s="160" t="s">
        <v>2</v>
      </c>
      <c r="F156" s="151" t="s">
        <v>396</v>
      </c>
      <c r="G156" s="151" t="s">
        <v>68</v>
      </c>
      <c r="H156" s="151" t="s">
        <v>3</v>
      </c>
      <c r="I156" s="160" t="s">
        <v>68</v>
      </c>
      <c r="J156" s="151" t="s">
        <v>68</v>
      </c>
      <c r="K156" s="194" t="s">
        <v>179</v>
      </c>
      <c r="L156" s="188" t="s">
        <v>654</v>
      </c>
      <c r="M156" s="161" t="s">
        <v>68</v>
      </c>
      <c r="N156" s="147"/>
    </row>
    <row r="157" spans="1:14" x14ac:dyDescent="0.15">
      <c r="A157" s="200">
        <v>154</v>
      </c>
      <c r="B157" s="151" t="s">
        <v>558</v>
      </c>
      <c r="C157" s="160" t="s">
        <v>889</v>
      </c>
      <c r="D157" s="160" t="s">
        <v>559</v>
      </c>
      <c r="E157" s="160" t="s">
        <v>2</v>
      </c>
      <c r="F157" s="151" t="s">
        <v>396</v>
      </c>
      <c r="G157" s="151" t="s">
        <v>68</v>
      </c>
      <c r="H157" s="151" t="s">
        <v>3</v>
      </c>
      <c r="I157" s="160" t="s">
        <v>68</v>
      </c>
      <c r="J157" s="151" t="s">
        <v>68</v>
      </c>
      <c r="K157" s="194">
        <v>1</v>
      </c>
      <c r="L157" s="188" t="s">
        <v>654</v>
      </c>
      <c r="M157" s="161" t="s">
        <v>68</v>
      </c>
      <c r="N157" s="147"/>
    </row>
    <row r="158" spans="1:14" ht="12" customHeight="1" x14ac:dyDescent="0.15">
      <c r="A158" s="200">
        <v>155</v>
      </c>
      <c r="B158" s="151" t="s">
        <v>657</v>
      </c>
      <c r="C158" s="160" t="s">
        <v>890</v>
      </c>
      <c r="D158" s="160" t="s">
        <v>658</v>
      </c>
      <c r="E158" s="160" t="s">
        <v>4</v>
      </c>
      <c r="F158" s="151" t="s">
        <v>396</v>
      </c>
      <c r="G158" s="151" t="s">
        <v>68</v>
      </c>
      <c r="H158" s="151" t="s">
        <v>3</v>
      </c>
      <c r="I158" s="160" t="s">
        <v>68</v>
      </c>
      <c r="J158" s="151" t="s">
        <v>68</v>
      </c>
      <c r="K158" s="194">
        <v>1</v>
      </c>
      <c r="L158" s="188" t="s">
        <v>654</v>
      </c>
      <c r="M158" s="161" t="s">
        <v>68</v>
      </c>
      <c r="N158" s="147"/>
    </row>
    <row r="159" spans="1:14" ht="12" customHeight="1" x14ac:dyDescent="0.15">
      <c r="A159" s="200">
        <v>156</v>
      </c>
      <c r="B159" s="151" t="s">
        <v>659</v>
      </c>
      <c r="C159" s="160" t="s">
        <v>891</v>
      </c>
      <c r="D159" s="160" t="s">
        <v>660</v>
      </c>
      <c r="E159" s="160" t="s">
        <v>4</v>
      </c>
      <c r="F159" s="151" t="s">
        <v>396</v>
      </c>
      <c r="G159" s="151" t="s">
        <v>68</v>
      </c>
      <c r="H159" s="151" t="s">
        <v>3</v>
      </c>
      <c r="I159" s="160" t="s">
        <v>68</v>
      </c>
      <c r="J159" s="151" t="s">
        <v>68</v>
      </c>
      <c r="K159" s="194">
        <v>3</v>
      </c>
      <c r="L159" s="188" t="s">
        <v>654</v>
      </c>
      <c r="M159" s="161" t="s">
        <v>68</v>
      </c>
      <c r="N159" s="147"/>
    </row>
    <row r="160" spans="1:14" ht="12" customHeight="1" x14ac:dyDescent="0.15">
      <c r="A160" s="200">
        <v>157</v>
      </c>
      <c r="B160" s="151" t="s">
        <v>661</v>
      </c>
      <c r="C160" s="160" t="s">
        <v>892</v>
      </c>
      <c r="D160" s="160" t="s">
        <v>662</v>
      </c>
      <c r="E160" s="160" t="s">
        <v>4</v>
      </c>
      <c r="F160" s="151" t="s">
        <v>396</v>
      </c>
      <c r="G160" s="151" t="s">
        <v>68</v>
      </c>
      <c r="H160" s="151" t="s">
        <v>3</v>
      </c>
      <c r="I160" s="160" t="s">
        <v>68</v>
      </c>
      <c r="J160" s="151" t="s">
        <v>68</v>
      </c>
      <c r="K160" s="194">
        <v>3</v>
      </c>
      <c r="L160" s="188" t="s">
        <v>654</v>
      </c>
      <c r="M160" s="161" t="s">
        <v>68</v>
      </c>
      <c r="N160" s="147"/>
    </row>
    <row r="161" spans="1:14" ht="12" customHeight="1" x14ac:dyDescent="0.15">
      <c r="A161" s="200">
        <v>158</v>
      </c>
      <c r="B161" s="151" t="s">
        <v>663</v>
      </c>
      <c r="C161" s="160" t="s">
        <v>893</v>
      </c>
      <c r="D161" s="160" t="s">
        <v>664</v>
      </c>
      <c r="E161" s="160" t="s">
        <v>4</v>
      </c>
      <c r="F161" s="151" t="s">
        <v>396</v>
      </c>
      <c r="G161" s="151" t="s">
        <v>68</v>
      </c>
      <c r="H161" s="151" t="s">
        <v>3</v>
      </c>
      <c r="I161" s="160" t="s">
        <v>68</v>
      </c>
      <c r="J161" s="151" t="s">
        <v>68</v>
      </c>
      <c r="K161" s="194">
        <v>2</v>
      </c>
      <c r="L161" s="188" t="s">
        <v>654</v>
      </c>
      <c r="M161" s="161" t="s">
        <v>68</v>
      </c>
      <c r="N161" s="147"/>
    </row>
    <row r="162" spans="1:14" ht="12" customHeight="1" x14ac:dyDescent="0.15">
      <c r="A162" s="200">
        <v>159</v>
      </c>
      <c r="B162" s="151" t="s">
        <v>665</v>
      </c>
      <c r="C162" s="160" t="s">
        <v>894</v>
      </c>
      <c r="D162" s="160" t="s">
        <v>666</v>
      </c>
      <c r="E162" s="160" t="s">
        <v>4</v>
      </c>
      <c r="F162" s="151" t="s">
        <v>396</v>
      </c>
      <c r="G162" s="151" t="s">
        <v>68</v>
      </c>
      <c r="H162" s="151" t="s">
        <v>3</v>
      </c>
      <c r="I162" s="160" t="s">
        <v>68</v>
      </c>
      <c r="J162" s="151" t="s">
        <v>68</v>
      </c>
      <c r="K162" s="194">
        <v>1</v>
      </c>
      <c r="L162" s="188" t="s">
        <v>654</v>
      </c>
      <c r="M162" s="161" t="s">
        <v>68</v>
      </c>
      <c r="N162" s="147"/>
    </row>
    <row r="163" spans="1:14" ht="12" customHeight="1" x14ac:dyDescent="0.15">
      <c r="A163" s="200">
        <v>160</v>
      </c>
      <c r="B163" s="151" t="s">
        <v>667</v>
      </c>
      <c r="C163" s="160" t="s">
        <v>895</v>
      </c>
      <c r="D163" s="160" t="s">
        <v>668</v>
      </c>
      <c r="E163" s="160" t="s">
        <v>2</v>
      </c>
      <c r="F163" s="151" t="s">
        <v>396</v>
      </c>
      <c r="G163" s="151" t="s">
        <v>68</v>
      </c>
      <c r="H163" s="151" t="s">
        <v>3</v>
      </c>
      <c r="I163" s="160" t="s">
        <v>68</v>
      </c>
      <c r="J163" s="151" t="s">
        <v>68</v>
      </c>
      <c r="K163" s="194" t="s">
        <v>179</v>
      </c>
      <c r="L163" s="188" t="s">
        <v>654</v>
      </c>
      <c r="M163" s="161"/>
      <c r="N163" s="147"/>
    </row>
    <row r="164" spans="1:14" ht="12" customHeight="1" x14ac:dyDescent="0.15">
      <c r="A164" s="200">
        <v>161</v>
      </c>
      <c r="B164" s="151" t="s">
        <v>247</v>
      </c>
      <c r="C164" s="160" t="s">
        <v>896</v>
      </c>
      <c r="D164" s="160" t="s">
        <v>141</v>
      </c>
      <c r="E164" s="160" t="s">
        <v>2</v>
      </c>
      <c r="F164" s="151" t="s">
        <v>1</v>
      </c>
      <c r="G164" s="151" t="s">
        <v>68</v>
      </c>
      <c r="H164" s="151" t="s">
        <v>68</v>
      </c>
      <c r="I164" s="160" t="s">
        <v>3</v>
      </c>
      <c r="J164" s="151" t="s">
        <v>68</v>
      </c>
      <c r="K164" s="194" t="s">
        <v>68</v>
      </c>
      <c r="L164" s="188" t="s">
        <v>485</v>
      </c>
      <c r="M164" s="161"/>
      <c r="N164" s="147"/>
    </row>
    <row r="165" spans="1:14" ht="12" customHeight="1" x14ac:dyDescent="0.15">
      <c r="A165" s="200">
        <v>162</v>
      </c>
      <c r="B165" s="151" t="s">
        <v>248</v>
      </c>
      <c r="C165" s="160" t="s">
        <v>897</v>
      </c>
      <c r="D165" s="160" t="s">
        <v>142</v>
      </c>
      <c r="E165" s="160" t="s">
        <v>2</v>
      </c>
      <c r="F165" s="151" t="s">
        <v>1</v>
      </c>
      <c r="G165" s="151" t="s">
        <v>68</v>
      </c>
      <c r="H165" s="151" t="s">
        <v>68</v>
      </c>
      <c r="I165" s="160" t="s">
        <v>3</v>
      </c>
      <c r="J165" s="151" t="s">
        <v>68</v>
      </c>
      <c r="K165" s="194">
        <v>1</v>
      </c>
      <c r="L165" s="188" t="s">
        <v>485</v>
      </c>
      <c r="M165" s="161"/>
      <c r="N165" s="147"/>
    </row>
    <row r="166" spans="1:14" ht="12" customHeight="1" x14ac:dyDescent="0.15">
      <c r="A166" s="200">
        <v>163</v>
      </c>
      <c r="B166" s="151" t="s">
        <v>251</v>
      </c>
      <c r="C166" s="160" t="s">
        <v>898</v>
      </c>
      <c r="D166" s="160" t="s">
        <v>8</v>
      </c>
      <c r="E166" s="160" t="s">
        <v>2</v>
      </c>
      <c r="F166" s="151" t="s">
        <v>1</v>
      </c>
      <c r="G166" s="151" t="s">
        <v>68</v>
      </c>
      <c r="H166" s="151" t="s">
        <v>68</v>
      </c>
      <c r="I166" s="160" t="s">
        <v>3</v>
      </c>
      <c r="J166" s="151" t="s">
        <v>68</v>
      </c>
      <c r="K166" s="194" t="s">
        <v>68</v>
      </c>
      <c r="L166" s="188" t="s">
        <v>485</v>
      </c>
      <c r="M166" s="161"/>
      <c r="N166" s="147"/>
    </row>
    <row r="167" spans="1:14" ht="12" customHeight="1" x14ac:dyDescent="0.15">
      <c r="A167" s="200">
        <v>164</v>
      </c>
      <c r="B167" s="151" t="s">
        <v>249</v>
      </c>
      <c r="C167" s="160" t="s">
        <v>899</v>
      </c>
      <c r="D167" s="160" t="s">
        <v>250</v>
      </c>
      <c r="E167" s="160" t="s">
        <v>4</v>
      </c>
      <c r="F167" s="151" t="s">
        <v>1</v>
      </c>
      <c r="G167" s="151" t="s">
        <v>68</v>
      </c>
      <c r="H167" s="151" t="s">
        <v>68</v>
      </c>
      <c r="I167" s="160" t="s">
        <v>3</v>
      </c>
      <c r="J167" s="151" t="s">
        <v>68</v>
      </c>
      <c r="K167" s="194" t="s">
        <v>179</v>
      </c>
      <c r="L167" s="188" t="s">
        <v>485</v>
      </c>
      <c r="M167" s="161"/>
      <c r="N167" s="147"/>
    </row>
    <row r="168" spans="1:14" ht="12" customHeight="1" x14ac:dyDescent="0.15">
      <c r="A168" s="200">
        <v>165</v>
      </c>
      <c r="B168" s="151" t="s">
        <v>431</v>
      </c>
      <c r="C168" s="160" t="s">
        <v>900</v>
      </c>
      <c r="D168" s="160" t="s">
        <v>432</v>
      </c>
      <c r="E168" s="160" t="s">
        <v>4</v>
      </c>
      <c r="F168" s="151" t="s">
        <v>1</v>
      </c>
      <c r="G168" s="151" t="s">
        <v>68</v>
      </c>
      <c r="H168" s="151" t="s">
        <v>68</v>
      </c>
      <c r="I168" s="160" t="s">
        <v>3</v>
      </c>
      <c r="J168" s="151" t="s">
        <v>68</v>
      </c>
      <c r="K168" s="194" t="s">
        <v>179</v>
      </c>
      <c r="L168" s="188" t="s">
        <v>485</v>
      </c>
      <c r="M168" s="161"/>
      <c r="N168" s="147"/>
    </row>
    <row r="169" spans="1:14" ht="12" customHeight="1" x14ac:dyDescent="0.15">
      <c r="A169" s="200">
        <v>166</v>
      </c>
      <c r="B169" s="151" t="s">
        <v>433</v>
      </c>
      <c r="C169" s="160" t="s">
        <v>901</v>
      </c>
      <c r="D169" s="160" t="s">
        <v>434</v>
      </c>
      <c r="E169" s="160" t="s">
        <v>2</v>
      </c>
      <c r="F169" s="151" t="s">
        <v>396</v>
      </c>
      <c r="G169" s="151" t="s">
        <v>3</v>
      </c>
      <c r="H169" s="151" t="s">
        <v>3</v>
      </c>
      <c r="I169" s="160" t="s">
        <v>68</v>
      </c>
      <c r="J169" s="151" t="s">
        <v>68</v>
      </c>
      <c r="K169" s="194" t="s">
        <v>179</v>
      </c>
      <c r="L169" s="188" t="s">
        <v>90</v>
      </c>
      <c r="M169" s="161"/>
      <c r="N169" s="147"/>
    </row>
    <row r="170" spans="1:14" ht="12" customHeight="1" x14ac:dyDescent="0.15">
      <c r="A170" s="200">
        <v>167</v>
      </c>
      <c r="B170" s="151" t="s">
        <v>435</v>
      </c>
      <c r="C170" s="160" t="s">
        <v>902</v>
      </c>
      <c r="D170" s="160" t="s">
        <v>436</v>
      </c>
      <c r="E170" s="160" t="s">
        <v>2</v>
      </c>
      <c r="F170" s="151" t="s">
        <v>396</v>
      </c>
      <c r="G170" s="151" t="s">
        <v>3</v>
      </c>
      <c r="H170" s="151" t="s">
        <v>3</v>
      </c>
      <c r="I170" s="160" t="s">
        <v>68</v>
      </c>
      <c r="J170" s="151" t="s">
        <v>68</v>
      </c>
      <c r="K170" s="194" t="s">
        <v>179</v>
      </c>
      <c r="L170" s="188" t="s">
        <v>90</v>
      </c>
      <c r="M170" s="161"/>
      <c r="N170" s="147"/>
    </row>
    <row r="171" spans="1:14" ht="12" customHeight="1" x14ac:dyDescent="0.15">
      <c r="A171" s="200">
        <v>168</v>
      </c>
      <c r="B171" s="151" t="s">
        <v>437</v>
      </c>
      <c r="C171" s="160" t="s">
        <v>903</v>
      </c>
      <c r="D171" s="160" t="s">
        <v>438</v>
      </c>
      <c r="E171" s="160" t="s">
        <v>4</v>
      </c>
      <c r="F171" s="151" t="s">
        <v>396</v>
      </c>
      <c r="G171" s="151" t="s">
        <v>3</v>
      </c>
      <c r="H171" s="151" t="s">
        <v>3</v>
      </c>
      <c r="I171" s="160" t="s">
        <v>68</v>
      </c>
      <c r="J171" s="151" t="s">
        <v>68</v>
      </c>
      <c r="K171" s="194" t="s">
        <v>179</v>
      </c>
      <c r="L171" s="188" t="s">
        <v>90</v>
      </c>
      <c r="M171" s="161"/>
      <c r="N171" s="147"/>
    </row>
    <row r="172" spans="1:14" ht="12" customHeight="1" x14ac:dyDescent="0.15">
      <c r="A172" s="200">
        <v>169</v>
      </c>
      <c r="B172" s="151" t="s">
        <v>252</v>
      </c>
      <c r="C172" s="160" t="s">
        <v>904</v>
      </c>
      <c r="D172" s="160" t="s">
        <v>143</v>
      </c>
      <c r="E172" s="160" t="s">
        <v>2</v>
      </c>
      <c r="F172" s="151" t="s">
        <v>1</v>
      </c>
      <c r="G172" s="151" t="s">
        <v>68</v>
      </c>
      <c r="H172" s="151" t="s">
        <v>68</v>
      </c>
      <c r="I172" s="160" t="s">
        <v>3</v>
      </c>
      <c r="J172" s="151" t="s">
        <v>68</v>
      </c>
      <c r="K172" s="194" t="s">
        <v>68</v>
      </c>
      <c r="L172" s="188" t="s">
        <v>485</v>
      </c>
      <c r="M172" s="161"/>
      <c r="N172" s="147"/>
    </row>
    <row r="173" spans="1:14" ht="12" customHeight="1" x14ac:dyDescent="0.15">
      <c r="A173" s="201">
        <v>170</v>
      </c>
      <c r="B173" s="162" t="s">
        <v>253</v>
      </c>
      <c r="C173" s="163" t="s">
        <v>905</v>
      </c>
      <c r="D173" s="163" t="s">
        <v>145</v>
      </c>
      <c r="E173" s="163" t="s">
        <v>4</v>
      </c>
      <c r="F173" s="162" t="s">
        <v>1</v>
      </c>
      <c r="G173" s="162" t="s">
        <v>68</v>
      </c>
      <c r="H173" s="162" t="s">
        <v>68</v>
      </c>
      <c r="I173" s="163" t="s">
        <v>3</v>
      </c>
      <c r="J173" s="162" t="s">
        <v>68</v>
      </c>
      <c r="K173" s="210" t="s">
        <v>68</v>
      </c>
      <c r="L173" s="190" t="s">
        <v>485</v>
      </c>
      <c r="M173" s="164"/>
      <c r="N173" s="147"/>
    </row>
    <row r="174" spans="1:14" ht="12" customHeight="1" x14ac:dyDescent="0.15">
      <c r="A174" s="233">
        <v>171</v>
      </c>
      <c r="B174" s="168" t="s">
        <v>254</v>
      </c>
      <c r="C174" s="169" t="s">
        <v>906</v>
      </c>
      <c r="D174" s="169" t="s">
        <v>146</v>
      </c>
      <c r="E174" s="169" t="s">
        <v>4</v>
      </c>
      <c r="F174" s="168" t="s">
        <v>1</v>
      </c>
      <c r="G174" s="169" t="s">
        <v>68</v>
      </c>
      <c r="H174" s="168" t="s">
        <v>68</v>
      </c>
      <c r="I174" s="168" t="s">
        <v>3</v>
      </c>
      <c r="J174" s="168" t="s">
        <v>68</v>
      </c>
      <c r="K174" s="211">
        <v>1</v>
      </c>
      <c r="L174" s="204" t="s">
        <v>485</v>
      </c>
      <c r="M174" s="205"/>
      <c r="N174" s="147"/>
    </row>
    <row r="175" spans="1:14" ht="12" customHeight="1" x14ac:dyDescent="0.15">
      <c r="A175" s="200">
        <v>172</v>
      </c>
      <c r="B175" s="151" t="s">
        <v>255</v>
      </c>
      <c r="C175" s="160" t="s">
        <v>907</v>
      </c>
      <c r="D175" s="160" t="s">
        <v>177</v>
      </c>
      <c r="E175" s="160" t="s">
        <v>2</v>
      </c>
      <c r="F175" s="151" t="s">
        <v>396</v>
      </c>
      <c r="G175" s="160" t="s">
        <v>68</v>
      </c>
      <c r="H175" s="151" t="s">
        <v>3</v>
      </c>
      <c r="I175" s="160" t="s">
        <v>68</v>
      </c>
      <c r="J175" s="151" t="s">
        <v>68</v>
      </c>
      <c r="K175" s="194">
        <v>2</v>
      </c>
      <c r="L175" s="188" t="s">
        <v>144</v>
      </c>
      <c r="M175" s="161"/>
      <c r="N175" s="147"/>
    </row>
    <row r="176" spans="1:14" ht="12" customHeight="1" x14ac:dyDescent="0.15">
      <c r="A176" s="200">
        <v>173</v>
      </c>
      <c r="B176" s="151" t="s">
        <v>256</v>
      </c>
      <c r="C176" s="160" t="s">
        <v>908</v>
      </c>
      <c r="D176" s="160" t="s">
        <v>178</v>
      </c>
      <c r="E176" s="160" t="s">
        <v>2</v>
      </c>
      <c r="F176" s="151" t="s">
        <v>396</v>
      </c>
      <c r="G176" s="160" t="s">
        <v>68</v>
      </c>
      <c r="H176" s="151" t="s">
        <v>3</v>
      </c>
      <c r="I176" s="160" t="s">
        <v>68</v>
      </c>
      <c r="J176" s="151" t="s">
        <v>68</v>
      </c>
      <c r="K176" s="187">
        <v>2</v>
      </c>
      <c r="L176" s="188" t="s">
        <v>144</v>
      </c>
      <c r="M176" s="161"/>
      <c r="N176" s="147"/>
    </row>
    <row r="177" spans="1:14" ht="12" customHeight="1" x14ac:dyDescent="0.15">
      <c r="A177" s="200">
        <v>174</v>
      </c>
      <c r="B177" s="151" t="s">
        <v>439</v>
      </c>
      <c r="C177" s="160" t="s">
        <v>909</v>
      </c>
      <c r="D177" s="160" t="s">
        <v>440</v>
      </c>
      <c r="E177" s="160" t="s">
        <v>2</v>
      </c>
      <c r="F177" s="166" t="s">
        <v>396</v>
      </c>
      <c r="G177" s="160" t="s">
        <v>68</v>
      </c>
      <c r="H177" s="151" t="s">
        <v>3</v>
      </c>
      <c r="I177" s="151" t="s">
        <v>68</v>
      </c>
      <c r="J177" s="151" t="s">
        <v>68</v>
      </c>
      <c r="K177" s="194">
        <v>2</v>
      </c>
      <c r="L177" s="208" t="s">
        <v>144</v>
      </c>
      <c r="M177" s="161"/>
      <c r="N177" s="147"/>
    </row>
    <row r="178" spans="1:14" ht="12" customHeight="1" x14ac:dyDescent="0.15">
      <c r="A178" s="200">
        <v>175</v>
      </c>
      <c r="B178" s="151" t="s">
        <v>560</v>
      </c>
      <c r="C178" s="160" t="s">
        <v>910</v>
      </c>
      <c r="D178" s="160" t="s">
        <v>561</v>
      </c>
      <c r="E178" s="160" t="s">
        <v>2</v>
      </c>
      <c r="F178" s="166" t="s">
        <v>396</v>
      </c>
      <c r="G178" s="160" t="s">
        <v>68</v>
      </c>
      <c r="H178" s="151" t="s">
        <v>3</v>
      </c>
      <c r="I178" s="151" t="s">
        <v>68</v>
      </c>
      <c r="J178" s="151" t="s">
        <v>68</v>
      </c>
      <c r="K178" s="194" t="s">
        <v>68</v>
      </c>
      <c r="L178" s="208" t="s">
        <v>144</v>
      </c>
      <c r="M178" s="161"/>
      <c r="N178" s="147"/>
    </row>
    <row r="179" spans="1:14" ht="12" customHeight="1" x14ac:dyDescent="0.15">
      <c r="A179" s="200">
        <v>176</v>
      </c>
      <c r="B179" s="151" t="s">
        <v>562</v>
      </c>
      <c r="C179" s="160" t="s">
        <v>911</v>
      </c>
      <c r="D179" s="160" t="s">
        <v>563</v>
      </c>
      <c r="E179" s="160" t="s">
        <v>2</v>
      </c>
      <c r="F179" s="166" t="s">
        <v>396</v>
      </c>
      <c r="G179" s="160" t="s">
        <v>68</v>
      </c>
      <c r="H179" s="151" t="s">
        <v>3</v>
      </c>
      <c r="I179" s="151" t="s">
        <v>68</v>
      </c>
      <c r="J179" s="151" t="s">
        <v>68</v>
      </c>
      <c r="K179" s="194">
        <v>5</v>
      </c>
      <c r="L179" s="208" t="s">
        <v>144</v>
      </c>
      <c r="M179" s="161"/>
      <c r="N179" s="147"/>
    </row>
    <row r="180" spans="1:14" ht="12" customHeight="1" x14ac:dyDescent="0.15">
      <c r="A180" s="200">
        <v>177</v>
      </c>
      <c r="B180" s="151" t="s">
        <v>669</v>
      </c>
      <c r="C180" s="160" t="s">
        <v>912</v>
      </c>
      <c r="D180" s="160" t="s">
        <v>670</v>
      </c>
      <c r="E180" s="160" t="s">
        <v>2</v>
      </c>
      <c r="F180" s="166" t="s">
        <v>396</v>
      </c>
      <c r="G180" s="160" t="s">
        <v>68</v>
      </c>
      <c r="H180" s="151" t="s">
        <v>3</v>
      </c>
      <c r="I180" s="151" t="s">
        <v>68</v>
      </c>
      <c r="J180" s="151" t="s">
        <v>68</v>
      </c>
      <c r="K180" s="194" t="s">
        <v>68</v>
      </c>
      <c r="L180" s="208" t="s">
        <v>144</v>
      </c>
      <c r="M180" s="161"/>
      <c r="N180" s="147"/>
    </row>
    <row r="181" spans="1:14" ht="12" customHeight="1" x14ac:dyDescent="0.15">
      <c r="A181" s="234">
        <v>178</v>
      </c>
      <c r="B181" s="151" t="s">
        <v>671</v>
      </c>
      <c r="C181" s="160" t="s">
        <v>913</v>
      </c>
      <c r="D181" s="160" t="s">
        <v>672</v>
      </c>
      <c r="E181" s="160" t="s">
        <v>4</v>
      </c>
      <c r="F181" s="166" t="s">
        <v>396</v>
      </c>
      <c r="G181" s="160" t="s">
        <v>68</v>
      </c>
      <c r="H181" s="151" t="s">
        <v>3</v>
      </c>
      <c r="I181" s="151" t="s">
        <v>68</v>
      </c>
      <c r="J181" s="151" t="s">
        <v>68</v>
      </c>
      <c r="K181" s="194" t="s">
        <v>68</v>
      </c>
      <c r="L181" s="188" t="s">
        <v>144</v>
      </c>
      <c r="M181" s="161"/>
      <c r="N181" s="147"/>
    </row>
    <row r="182" spans="1:14" ht="12" customHeight="1" x14ac:dyDescent="0.15">
      <c r="A182" s="200">
        <v>179</v>
      </c>
      <c r="B182" s="151" t="s">
        <v>673</v>
      </c>
      <c r="C182" s="160" t="s">
        <v>914</v>
      </c>
      <c r="D182" s="160" t="s">
        <v>674</v>
      </c>
      <c r="E182" s="160" t="s">
        <v>4</v>
      </c>
      <c r="F182" s="166" t="s">
        <v>396</v>
      </c>
      <c r="G182" s="160" t="s">
        <v>68</v>
      </c>
      <c r="H182" s="151" t="s">
        <v>3</v>
      </c>
      <c r="I182" s="151" t="s">
        <v>68</v>
      </c>
      <c r="J182" s="151" t="s">
        <v>68</v>
      </c>
      <c r="K182" s="194" t="s">
        <v>68</v>
      </c>
      <c r="L182" s="188" t="s">
        <v>144</v>
      </c>
      <c r="M182" s="161"/>
      <c r="N182" s="147"/>
    </row>
    <row r="183" spans="1:14" ht="12" customHeight="1" x14ac:dyDescent="0.15">
      <c r="A183" s="234">
        <v>180</v>
      </c>
      <c r="B183" s="151" t="s">
        <v>675</v>
      </c>
      <c r="C183" s="160" t="s">
        <v>915</v>
      </c>
      <c r="D183" s="160" t="s">
        <v>676</v>
      </c>
      <c r="E183" s="160" t="s">
        <v>2</v>
      </c>
      <c r="F183" s="166" t="s">
        <v>396</v>
      </c>
      <c r="G183" s="160" t="s">
        <v>68</v>
      </c>
      <c r="H183" s="151" t="s">
        <v>3</v>
      </c>
      <c r="I183" s="151" t="s">
        <v>68</v>
      </c>
      <c r="J183" s="151" t="s">
        <v>68</v>
      </c>
      <c r="K183" s="194" t="s">
        <v>68</v>
      </c>
      <c r="L183" s="188" t="s">
        <v>144</v>
      </c>
      <c r="M183" s="161"/>
      <c r="N183" s="147"/>
    </row>
    <row r="184" spans="1:14" ht="12" customHeight="1" x14ac:dyDescent="0.15">
      <c r="A184" s="200">
        <v>181</v>
      </c>
      <c r="B184" s="151" t="s">
        <v>677</v>
      </c>
      <c r="C184" s="160" t="s">
        <v>916</v>
      </c>
      <c r="D184" s="160" t="s">
        <v>678</v>
      </c>
      <c r="E184" s="160" t="s">
        <v>4</v>
      </c>
      <c r="F184" s="166" t="s">
        <v>396</v>
      </c>
      <c r="G184" s="160" t="s">
        <v>68</v>
      </c>
      <c r="H184" s="151" t="s">
        <v>3</v>
      </c>
      <c r="I184" s="151" t="s">
        <v>68</v>
      </c>
      <c r="J184" s="151" t="s">
        <v>68</v>
      </c>
      <c r="K184" s="194" t="s">
        <v>68</v>
      </c>
      <c r="L184" s="188" t="s">
        <v>144</v>
      </c>
      <c r="M184" s="161"/>
      <c r="N184" s="147"/>
    </row>
    <row r="185" spans="1:14" ht="12" customHeight="1" x14ac:dyDescent="0.15">
      <c r="A185" s="234">
        <v>182</v>
      </c>
      <c r="B185" s="151" t="s">
        <v>279</v>
      </c>
      <c r="C185" s="160" t="s">
        <v>917</v>
      </c>
      <c r="D185" s="160" t="s">
        <v>160</v>
      </c>
      <c r="E185" s="160" t="s">
        <v>2</v>
      </c>
      <c r="F185" s="166" t="s">
        <v>1</v>
      </c>
      <c r="G185" s="160" t="s">
        <v>68</v>
      </c>
      <c r="H185" s="151" t="s">
        <v>68</v>
      </c>
      <c r="I185" s="151" t="s">
        <v>3</v>
      </c>
      <c r="J185" s="151" t="s">
        <v>68</v>
      </c>
      <c r="K185" s="194" t="s">
        <v>179</v>
      </c>
      <c r="L185" s="188" t="s">
        <v>485</v>
      </c>
      <c r="M185" s="161"/>
      <c r="N185" s="147"/>
    </row>
    <row r="186" spans="1:14" ht="12" customHeight="1" x14ac:dyDescent="0.15">
      <c r="A186" s="200">
        <v>183</v>
      </c>
      <c r="B186" s="151" t="s">
        <v>265</v>
      </c>
      <c r="C186" s="160" t="s">
        <v>918</v>
      </c>
      <c r="D186" s="160" t="s">
        <v>148</v>
      </c>
      <c r="E186" s="160" t="s">
        <v>4</v>
      </c>
      <c r="F186" s="166" t="s">
        <v>1</v>
      </c>
      <c r="G186" s="160" t="s">
        <v>68</v>
      </c>
      <c r="H186" s="151" t="s">
        <v>68</v>
      </c>
      <c r="I186" s="151" t="s">
        <v>3</v>
      </c>
      <c r="J186" s="151" t="s">
        <v>68</v>
      </c>
      <c r="K186" s="194" t="s">
        <v>68</v>
      </c>
      <c r="L186" s="188" t="s">
        <v>485</v>
      </c>
      <c r="M186" s="161" t="s">
        <v>68</v>
      </c>
      <c r="N186" s="147"/>
    </row>
    <row r="187" spans="1:14" ht="12" customHeight="1" x14ac:dyDescent="0.15">
      <c r="A187" s="234">
        <v>184</v>
      </c>
      <c r="B187" s="151" t="s">
        <v>257</v>
      </c>
      <c r="C187" s="160" t="s">
        <v>919</v>
      </c>
      <c r="D187" s="160" t="s">
        <v>97</v>
      </c>
      <c r="E187" s="160" t="s">
        <v>2</v>
      </c>
      <c r="F187" s="166" t="s">
        <v>5</v>
      </c>
      <c r="G187" s="160" t="s">
        <v>3</v>
      </c>
      <c r="H187" s="151" t="s">
        <v>3</v>
      </c>
      <c r="I187" s="151" t="s">
        <v>68</v>
      </c>
      <c r="J187" s="151" t="s">
        <v>68</v>
      </c>
      <c r="K187" s="194">
        <v>5</v>
      </c>
      <c r="L187" s="188" t="s">
        <v>147</v>
      </c>
      <c r="M187" s="161" t="s">
        <v>564</v>
      </c>
      <c r="N187" s="147"/>
    </row>
    <row r="188" spans="1:14" ht="12" customHeight="1" x14ac:dyDescent="0.15">
      <c r="A188" s="200">
        <v>185</v>
      </c>
      <c r="B188" s="162" t="s">
        <v>258</v>
      </c>
      <c r="C188" s="163" t="s">
        <v>920</v>
      </c>
      <c r="D188" s="163" t="s">
        <v>98</v>
      </c>
      <c r="E188" s="163" t="s">
        <v>2</v>
      </c>
      <c r="F188" s="167" t="s">
        <v>5</v>
      </c>
      <c r="G188" s="163" t="s">
        <v>3</v>
      </c>
      <c r="H188" s="162" t="s">
        <v>3</v>
      </c>
      <c r="I188" s="162" t="s">
        <v>68</v>
      </c>
      <c r="J188" s="162" t="s">
        <v>68</v>
      </c>
      <c r="K188" s="210">
        <v>4</v>
      </c>
      <c r="L188" s="190" t="s">
        <v>147</v>
      </c>
      <c r="M188" s="161" t="s">
        <v>441</v>
      </c>
      <c r="N188" s="147"/>
    </row>
    <row r="189" spans="1:14" ht="12" customHeight="1" x14ac:dyDescent="0.15">
      <c r="A189" s="199">
        <v>186</v>
      </c>
      <c r="B189" s="157" t="s">
        <v>260</v>
      </c>
      <c r="C189" s="172" t="s">
        <v>921</v>
      </c>
      <c r="D189" s="158" t="s">
        <v>150</v>
      </c>
      <c r="E189" s="158" t="s">
        <v>4</v>
      </c>
      <c r="F189" s="158" t="s">
        <v>5</v>
      </c>
      <c r="G189" s="158" t="s">
        <v>3</v>
      </c>
      <c r="H189" s="157" t="s">
        <v>3</v>
      </c>
      <c r="I189" s="158" t="s">
        <v>68</v>
      </c>
      <c r="J189" s="157" t="s">
        <v>68</v>
      </c>
      <c r="K189" s="185">
        <v>5</v>
      </c>
      <c r="L189" s="212" t="s">
        <v>147</v>
      </c>
      <c r="M189" s="159" t="s">
        <v>564</v>
      </c>
      <c r="N189" s="147"/>
    </row>
    <row r="190" spans="1:14" ht="12" customHeight="1" x14ac:dyDescent="0.15">
      <c r="A190" s="200">
        <v>187</v>
      </c>
      <c r="B190" s="151" t="s">
        <v>261</v>
      </c>
      <c r="C190" s="173" t="s">
        <v>922</v>
      </c>
      <c r="D190" s="160" t="s">
        <v>180</v>
      </c>
      <c r="E190" s="160" t="s">
        <v>4</v>
      </c>
      <c r="F190" s="160" t="s">
        <v>5</v>
      </c>
      <c r="G190" s="160" t="s">
        <v>68</v>
      </c>
      <c r="H190" s="151" t="s">
        <v>3</v>
      </c>
      <c r="I190" s="160" t="s">
        <v>68</v>
      </c>
      <c r="J190" s="151" t="s">
        <v>68</v>
      </c>
      <c r="K190" s="187" t="s">
        <v>68</v>
      </c>
      <c r="L190" s="213" t="s">
        <v>147</v>
      </c>
      <c r="M190" s="161" t="s">
        <v>564</v>
      </c>
      <c r="N190" s="147"/>
    </row>
    <row r="191" spans="1:14" ht="12" customHeight="1" x14ac:dyDescent="0.15">
      <c r="A191" s="200">
        <v>188</v>
      </c>
      <c r="B191" s="151" t="s">
        <v>262</v>
      </c>
      <c r="C191" s="173" t="s">
        <v>923</v>
      </c>
      <c r="D191" s="160" t="s">
        <v>181</v>
      </c>
      <c r="E191" s="160" t="s">
        <v>4</v>
      </c>
      <c r="F191" s="151" t="s">
        <v>396</v>
      </c>
      <c r="G191" s="151" t="s">
        <v>3</v>
      </c>
      <c r="H191" s="151" t="s">
        <v>3</v>
      </c>
      <c r="I191" s="151" t="s">
        <v>68</v>
      </c>
      <c r="J191" s="151" t="s">
        <v>68</v>
      </c>
      <c r="K191" s="187" t="s">
        <v>68</v>
      </c>
      <c r="L191" s="213" t="s">
        <v>147</v>
      </c>
      <c r="M191" s="161" t="s">
        <v>68</v>
      </c>
      <c r="N191" s="147"/>
    </row>
    <row r="192" spans="1:14" ht="12" customHeight="1" x14ac:dyDescent="0.15">
      <c r="A192" s="200">
        <v>189</v>
      </c>
      <c r="B192" s="151" t="s">
        <v>266</v>
      </c>
      <c r="C192" s="173" t="s">
        <v>924</v>
      </c>
      <c r="D192" s="160" t="s">
        <v>267</v>
      </c>
      <c r="E192" s="160" t="s">
        <v>4</v>
      </c>
      <c r="F192" s="160" t="s">
        <v>396</v>
      </c>
      <c r="G192" s="160" t="s">
        <v>3</v>
      </c>
      <c r="H192" s="151" t="s">
        <v>3</v>
      </c>
      <c r="I192" s="160" t="s">
        <v>68</v>
      </c>
      <c r="J192" s="151" t="s">
        <v>68</v>
      </c>
      <c r="K192" s="187" t="s">
        <v>68</v>
      </c>
      <c r="L192" s="213" t="s">
        <v>147</v>
      </c>
      <c r="M192" s="161" t="s">
        <v>68</v>
      </c>
      <c r="N192" s="147"/>
    </row>
    <row r="193" spans="1:14" ht="12" customHeight="1" x14ac:dyDescent="0.15">
      <c r="A193" s="200">
        <v>190</v>
      </c>
      <c r="B193" s="151" t="s">
        <v>340</v>
      </c>
      <c r="C193" s="173" t="s">
        <v>925</v>
      </c>
      <c r="D193" s="160" t="s">
        <v>341</v>
      </c>
      <c r="E193" s="160" t="s">
        <v>2</v>
      </c>
      <c r="F193" s="160" t="s">
        <v>396</v>
      </c>
      <c r="G193" s="160" t="s">
        <v>68</v>
      </c>
      <c r="H193" s="151" t="s">
        <v>3</v>
      </c>
      <c r="I193" s="160" t="s">
        <v>68</v>
      </c>
      <c r="J193" s="151" t="s">
        <v>68</v>
      </c>
      <c r="K193" s="187" t="s">
        <v>68</v>
      </c>
      <c r="L193" s="213" t="s">
        <v>147</v>
      </c>
      <c r="M193" s="161" t="s">
        <v>68</v>
      </c>
      <c r="N193" s="147"/>
    </row>
    <row r="194" spans="1:14" ht="12" customHeight="1" x14ac:dyDescent="0.15">
      <c r="A194" s="200">
        <v>191</v>
      </c>
      <c r="B194" s="151" t="s">
        <v>373</v>
      </c>
      <c r="C194" s="173" t="s">
        <v>926</v>
      </c>
      <c r="D194" s="160" t="s">
        <v>374</v>
      </c>
      <c r="E194" s="160" t="s">
        <v>4</v>
      </c>
      <c r="F194" s="160" t="s">
        <v>396</v>
      </c>
      <c r="G194" s="160" t="s">
        <v>68</v>
      </c>
      <c r="H194" s="151" t="s">
        <v>3</v>
      </c>
      <c r="I194" s="160" t="s">
        <v>68</v>
      </c>
      <c r="J194" s="151" t="s">
        <v>68</v>
      </c>
      <c r="K194" s="194" t="s">
        <v>68</v>
      </c>
      <c r="L194" s="213" t="s">
        <v>147</v>
      </c>
      <c r="M194" s="161" t="s">
        <v>68</v>
      </c>
      <c r="N194" s="147"/>
    </row>
    <row r="195" spans="1:14" ht="12" customHeight="1" x14ac:dyDescent="0.15">
      <c r="A195" s="200">
        <v>192</v>
      </c>
      <c r="B195" s="151" t="s">
        <v>375</v>
      </c>
      <c r="C195" s="173" t="s">
        <v>927</v>
      </c>
      <c r="D195" s="160" t="s">
        <v>376</v>
      </c>
      <c r="E195" s="160" t="s">
        <v>2</v>
      </c>
      <c r="F195" s="151" t="s">
        <v>396</v>
      </c>
      <c r="G195" s="160" t="s">
        <v>68</v>
      </c>
      <c r="H195" s="151" t="s">
        <v>3</v>
      </c>
      <c r="I195" s="151" t="s">
        <v>68</v>
      </c>
      <c r="J195" s="151" t="s">
        <v>68</v>
      </c>
      <c r="K195" s="187" t="s">
        <v>68</v>
      </c>
      <c r="L195" s="213" t="s">
        <v>147</v>
      </c>
      <c r="M195" s="161" t="s">
        <v>68</v>
      </c>
      <c r="N195" s="147"/>
    </row>
    <row r="196" spans="1:14" ht="12" customHeight="1" x14ac:dyDescent="0.15">
      <c r="A196" s="200">
        <v>193</v>
      </c>
      <c r="B196" s="151" t="s">
        <v>565</v>
      </c>
      <c r="C196" s="173" t="s">
        <v>928</v>
      </c>
      <c r="D196" s="160" t="s">
        <v>566</v>
      </c>
      <c r="E196" s="160" t="s">
        <v>2</v>
      </c>
      <c r="F196" s="160" t="s">
        <v>1</v>
      </c>
      <c r="G196" s="160" t="s">
        <v>68</v>
      </c>
      <c r="H196" s="151" t="s">
        <v>68</v>
      </c>
      <c r="I196" s="151" t="s">
        <v>3</v>
      </c>
      <c r="J196" s="151" t="s">
        <v>68</v>
      </c>
      <c r="K196" s="187" t="s">
        <v>68</v>
      </c>
      <c r="L196" s="213" t="s">
        <v>485</v>
      </c>
      <c r="M196" s="161" t="s">
        <v>68</v>
      </c>
      <c r="N196" s="147"/>
    </row>
    <row r="197" spans="1:14" ht="12" customHeight="1" x14ac:dyDescent="0.15">
      <c r="A197" s="200">
        <v>194</v>
      </c>
      <c r="B197" s="151" t="s">
        <v>567</v>
      </c>
      <c r="C197" s="173" t="s">
        <v>929</v>
      </c>
      <c r="D197" s="160" t="s">
        <v>568</v>
      </c>
      <c r="E197" s="160" t="s">
        <v>2</v>
      </c>
      <c r="F197" s="160" t="s">
        <v>396</v>
      </c>
      <c r="G197" s="160" t="s">
        <v>68</v>
      </c>
      <c r="H197" s="151" t="s">
        <v>3</v>
      </c>
      <c r="I197" s="151" t="s">
        <v>68</v>
      </c>
      <c r="J197" s="151" t="s">
        <v>68</v>
      </c>
      <c r="K197" s="187" t="s">
        <v>68</v>
      </c>
      <c r="L197" s="213" t="s">
        <v>147</v>
      </c>
      <c r="M197" s="161" t="s">
        <v>68</v>
      </c>
      <c r="N197" s="147"/>
    </row>
    <row r="198" spans="1:14" ht="12" customHeight="1" x14ac:dyDescent="0.15">
      <c r="A198" s="200">
        <v>195</v>
      </c>
      <c r="B198" s="151" t="s">
        <v>569</v>
      </c>
      <c r="C198" s="173" t="s">
        <v>930</v>
      </c>
      <c r="D198" s="160" t="s">
        <v>570</v>
      </c>
      <c r="E198" s="160" t="s">
        <v>4</v>
      </c>
      <c r="F198" s="160" t="s">
        <v>396</v>
      </c>
      <c r="G198" s="160" t="s">
        <v>68</v>
      </c>
      <c r="H198" s="151" t="s">
        <v>3</v>
      </c>
      <c r="I198" s="151" t="s">
        <v>68</v>
      </c>
      <c r="J198" s="151" t="s">
        <v>68</v>
      </c>
      <c r="K198" s="187" t="s">
        <v>68</v>
      </c>
      <c r="L198" s="213" t="s">
        <v>147</v>
      </c>
      <c r="M198" s="161" t="s">
        <v>68</v>
      </c>
      <c r="N198" s="147"/>
    </row>
    <row r="199" spans="1:14" ht="12" customHeight="1" x14ac:dyDescent="0.15">
      <c r="A199" s="201">
        <v>196</v>
      </c>
      <c r="B199" s="162" t="s">
        <v>679</v>
      </c>
      <c r="C199" s="174" t="s">
        <v>931</v>
      </c>
      <c r="D199" s="163" t="s">
        <v>680</v>
      </c>
      <c r="E199" s="163" t="s">
        <v>2</v>
      </c>
      <c r="F199" s="163" t="s">
        <v>396</v>
      </c>
      <c r="G199" s="163" t="s">
        <v>68</v>
      </c>
      <c r="H199" s="162" t="s">
        <v>3</v>
      </c>
      <c r="I199" s="162" t="s">
        <v>68</v>
      </c>
      <c r="J199" s="162" t="s">
        <v>68</v>
      </c>
      <c r="K199" s="189" t="s">
        <v>68</v>
      </c>
      <c r="L199" s="214" t="s">
        <v>147</v>
      </c>
      <c r="M199" s="164" t="s">
        <v>68</v>
      </c>
      <c r="N199" s="147"/>
    </row>
    <row r="200" spans="1:14" ht="12" customHeight="1" x14ac:dyDescent="0.15">
      <c r="A200" s="233">
        <v>197</v>
      </c>
      <c r="B200" s="168" t="s">
        <v>344</v>
      </c>
      <c r="C200" s="178" t="s">
        <v>932</v>
      </c>
      <c r="D200" s="169" t="s">
        <v>345</v>
      </c>
      <c r="E200" s="169" t="s">
        <v>4</v>
      </c>
      <c r="F200" s="169" t="s">
        <v>1</v>
      </c>
      <c r="G200" s="169" t="s">
        <v>68</v>
      </c>
      <c r="H200" s="169" t="s">
        <v>68</v>
      </c>
      <c r="I200" s="168" t="s">
        <v>3</v>
      </c>
      <c r="J200" s="168" t="s">
        <v>68</v>
      </c>
      <c r="K200" s="203" t="s">
        <v>68</v>
      </c>
      <c r="L200" s="215" t="s">
        <v>485</v>
      </c>
      <c r="M200" s="205" t="s">
        <v>68</v>
      </c>
      <c r="N200" s="147"/>
    </row>
    <row r="201" spans="1:14" ht="12" customHeight="1" x14ac:dyDescent="0.15">
      <c r="A201" s="200">
        <v>198</v>
      </c>
      <c r="B201" s="151" t="s">
        <v>263</v>
      </c>
      <c r="C201" s="173" t="s">
        <v>933</v>
      </c>
      <c r="D201" s="160" t="s">
        <v>151</v>
      </c>
      <c r="E201" s="160" t="s">
        <v>2</v>
      </c>
      <c r="F201" s="151" t="s">
        <v>1</v>
      </c>
      <c r="G201" s="160" t="s">
        <v>68</v>
      </c>
      <c r="H201" s="151" t="s">
        <v>68</v>
      </c>
      <c r="I201" s="160" t="s">
        <v>3</v>
      </c>
      <c r="J201" s="151" t="s">
        <v>68</v>
      </c>
      <c r="K201" s="187" t="s">
        <v>68</v>
      </c>
      <c r="L201" s="208" t="s">
        <v>485</v>
      </c>
      <c r="M201" s="161" t="s">
        <v>68</v>
      </c>
      <c r="N201" s="147"/>
    </row>
    <row r="202" spans="1:14" ht="12" customHeight="1" x14ac:dyDescent="0.15">
      <c r="A202" s="200">
        <v>199</v>
      </c>
      <c r="B202" s="151" t="s">
        <v>264</v>
      </c>
      <c r="C202" s="173" t="s">
        <v>934</v>
      </c>
      <c r="D202" s="160" t="s">
        <v>99</v>
      </c>
      <c r="E202" s="160" t="s">
        <v>2</v>
      </c>
      <c r="F202" s="151" t="s">
        <v>6</v>
      </c>
      <c r="G202" s="160" t="s">
        <v>3</v>
      </c>
      <c r="H202" s="151" t="s">
        <v>3</v>
      </c>
      <c r="I202" s="160" t="s">
        <v>68</v>
      </c>
      <c r="J202" s="151" t="s">
        <v>68</v>
      </c>
      <c r="K202" s="187">
        <v>3</v>
      </c>
      <c r="L202" s="208" t="s">
        <v>147</v>
      </c>
      <c r="M202" s="161" t="s">
        <v>441</v>
      </c>
      <c r="N202" s="147"/>
    </row>
    <row r="203" spans="1:14" ht="12" customHeight="1" x14ac:dyDescent="0.15">
      <c r="A203" s="200">
        <v>200</v>
      </c>
      <c r="B203" s="151" t="s">
        <v>268</v>
      </c>
      <c r="C203" s="173" t="s">
        <v>935</v>
      </c>
      <c r="D203" s="160" t="s">
        <v>152</v>
      </c>
      <c r="E203" s="160" t="s">
        <v>2</v>
      </c>
      <c r="F203" s="151" t="s">
        <v>1</v>
      </c>
      <c r="G203" s="160" t="s">
        <v>68</v>
      </c>
      <c r="H203" s="151" t="s">
        <v>68</v>
      </c>
      <c r="I203" s="160" t="s">
        <v>3</v>
      </c>
      <c r="J203" s="151" t="s">
        <v>68</v>
      </c>
      <c r="K203" s="187" t="s">
        <v>68</v>
      </c>
      <c r="L203" s="208" t="s">
        <v>485</v>
      </c>
      <c r="M203" s="161" t="s">
        <v>68</v>
      </c>
      <c r="N203" s="147"/>
    </row>
    <row r="204" spans="1:14" ht="12" customHeight="1" x14ac:dyDescent="0.15">
      <c r="A204" s="200">
        <v>201</v>
      </c>
      <c r="B204" s="151" t="s">
        <v>342</v>
      </c>
      <c r="C204" s="173" t="s">
        <v>936</v>
      </c>
      <c r="D204" s="160" t="s">
        <v>343</v>
      </c>
      <c r="E204" s="160" t="s">
        <v>4</v>
      </c>
      <c r="F204" s="151" t="s">
        <v>396</v>
      </c>
      <c r="G204" s="160" t="s">
        <v>68</v>
      </c>
      <c r="H204" s="151" t="s">
        <v>3</v>
      </c>
      <c r="I204" s="160" t="s">
        <v>68</v>
      </c>
      <c r="J204" s="151" t="s">
        <v>68</v>
      </c>
      <c r="K204" s="187" t="s">
        <v>297</v>
      </c>
      <c r="L204" s="208" t="s">
        <v>91</v>
      </c>
      <c r="M204" s="161" t="s">
        <v>68</v>
      </c>
      <c r="N204" s="147"/>
    </row>
    <row r="205" spans="1:14" ht="12" customHeight="1" x14ac:dyDescent="0.15">
      <c r="A205" s="200">
        <v>202</v>
      </c>
      <c r="B205" s="151" t="s">
        <v>573</v>
      </c>
      <c r="C205" s="173" t="s">
        <v>937</v>
      </c>
      <c r="D205" s="160" t="s">
        <v>574</v>
      </c>
      <c r="E205" s="160" t="s">
        <v>2</v>
      </c>
      <c r="F205" s="151" t="s">
        <v>396</v>
      </c>
      <c r="G205" s="160" t="s">
        <v>68</v>
      </c>
      <c r="H205" s="151" t="s">
        <v>3</v>
      </c>
      <c r="I205" s="160" t="s">
        <v>68</v>
      </c>
      <c r="J205" s="151" t="s">
        <v>68</v>
      </c>
      <c r="K205" s="187">
        <v>3</v>
      </c>
      <c r="L205" s="208" t="s">
        <v>91</v>
      </c>
      <c r="M205" s="161" t="s">
        <v>68</v>
      </c>
      <c r="N205" s="147"/>
    </row>
    <row r="206" spans="1:14" ht="12" customHeight="1" x14ac:dyDescent="0.15">
      <c r="A206" s="200">
        <v>203</v>
      </c>
      <c r="B206" s="151" t="s">
        <v>575</v>
      </c>
      <c r="C206" s="173" t="s">
        <v>938</v>
      </c>
      <c r="D206" s="160" t="s">
        <v>576</v>
      </c>
      <c r="E206" s="160" t="s">
        <v>2</v>
      </c>
      <c r="F206" s="151" t="s">
        <v>396</v>
      </c>
      <c r="G206" s="160" t="s">
        <v>68</v>
      </c>
      <c r="H206" s="151" t="s">
        <v>3</v>
      </c>
      <c r="I206" s="160" t="s">
        <v>68</v>
      </c>
      <c r="J206" s="151" t="s">
        <v>68</v>
      </c>
      <c r="K206" s="187">
        <v>3</v>
      </c>
      <c r="L206" s="208" t="s">
        <v>91</v>
      </c>
      <c r="M206" s="161" t="s">
        <v>68</v>
      </c>
      <c r="N206" s="147"/>
    </row>
    <row r="207" spans="1:14" ht="12" customHeight="1" x14ac:dyDescent="0.15">
      <c r="A207" s="200">
        <v>204</v>
      </c>
      <c r="B207" s="151" t="s">
        <v>571</v>
      </c>
      <c r="C207" s="173" t="s">
        <v>939</v>
      </c>
      <c r="D207" s="160" t="s">
        <v>572</v>
      </c>
      <c r="E207" s="160" t="s">
        <v>4</v>
      </c>
      <c r="F207" s="151" t="s">
        <v>396</v>
      </c>
      <c r="G207" s="160" t="s">
        <v>68</v>
      </c>
      <c r="H207" s="151" t="s">
        <v>3</v>
      </c>
      <c r="I207" s="160" t="s">
        <v>68</v>
      </c>
      <c r="J207" s="151" t="s">
        <v>68</v>
      </c>
      <c r="K207" s="187" t="s">
        <v>297</v>
      </c>
      <c r="L207" s="208" t="s">
        <v>91</v>
      </c>
      <c r="M207" s="161" t="s">
        <v>68</v>
      </c>
      <c r="N207" s="147"/>
    </row>
    <row r="208" spans="1:14" ht="12" customHeight="1" x14ac:dyDescent="0.15">
      <c r="A208" s="200">
        <v>205</v>
      </c>
      <c r="B208" s="151" t="s">
        <v>681</v>
      </c>
      <c r="C208" s="173" t="s">
        <v>940</v>
      </c>
      <c r="D208" s="160" t="s">
        <v>682</v>
      </c>
      <c r="E208" s="160" t="s">
        <v>4</v>
      </c>
      <c r="F208" s="151" t="s">
        <v>396</v>
      </c>
      <c r="G208" s="160" t="s">
        <v>68</v>
      </c>
      <c r="H208" s="151" t="s">
        <v>3</v>
      </c>
      <c r="I208" s="160" t="s">
        <v>68</v>
      </c>
      <c r="J208" s="151" t="s">
        <v>68</v>
      </c>
      <c r="K208" s="187">
        <v>4</v>
      </c>
      <c r="L208" s="208" t="s">
        <v>91</v>
      </c>
      <c r="M208" s="161" t="s">
        <v>68</v>
      </c>
      <c r="N208" s="147"/>
    </row>
    <row r="209" spans="1:14" ht="12" customHeight="1" x14ac:dyDescent="0.15">
      <c r="A209" s="200">
        <v>206</v>
      </c>
      <c r="B209" s="151" t="s">
        <v>442</v>
      </c>
      <c r="C209" s="173" t="s">
        <v>941</v>
      </c>
      <c r="D209" s="160" t="s">
        <v>683</v>
      </c>
      <c r="E209" s="160" t="s">
        <v>2</v>
      </c>
      <c r="F209" s="151" t="s">
        <v>1</v>
      </c>
      <c r="G209" s="160" t="s">
        <v>68</v>
      </c>
      <c r="H209" s="151" t="s">
        <v>68</v>
      </c>
      <c r="I209" s="160" t="s">
        <v>3</v>
      </c>
      <c r="J209" s="151" t="s">
        <v>68</v>
      </c>
      <c r="K209" s="187" t="s">
        <v>68</v>
      </c>
      <c r="L209" s="208" t="s">
        <v>485</v>
      </c>
      <c r="M209" s="161" t="s">
        <v>68</v>
      </c>
      <c r="N209" s="147"/>
    </row>
    <row r="210" spans="1:14" ht="12" customHeight="1" x14ac:dyDescent="0.15">
      <c r="A210" s="200">
        <v>207</v>
      </c>
      <c r="B210" s="151" t="s">
        <v>444</v>
      </c>
      <c r="C210" s="173" t="s">
        <v>942</v>
      </c>
      <c r="D210" s="160" t="s">
        <v>445</v>
      </c>
      <c r="E210" s="160" t="s">
        <v>2</v>
      </c>
      <c r="F210" s="151" t="s">
        <v>1</v>
      </c>
      <c r="G210" s="160" t="s">
        <v>68</v>
      </c>
      <c r="H210" s="151" t="s">
        <v>68</v>
      </c>
      <c r="I210" s="160" t="s">
        <v>3</v>
      </c>
      <c r="J210" s="151" t="s">
        <v>68</v>
      </c>
      <c r="K210" s="187" t="s">
        <v>68</v>
      </c>
      <c r="L210" s="208" t="s">
        <v>485</v>
      </c>
      <c r="M210" s="161" t="s">
        <v>68</v>
      </c>
      <c r="N210" s="147"/>
    </row>
    <row r="211" spans="1:14" ht="12" customHeight="1" x14ac:dyDescent="0.15">
      <c r="A211" s="200">
        <v>208</v>
      </c>
      <c r="B211" s="151" t="s">
        <v>446</v>
      </c>
      <c r="C211" s="173" t="s">
        <v>943</v>
      </c>
      <c r="D211" s="160" t="s">
        <v>447</v>
      </c>
      <c r="E211" s="160" t="s">
        <v>4</v>
      </c>
      <c r="F211" s="151" t="s">
        <v>396</v>
      </c>
      <c r="G211" s="160" t="s">
        <v>68</v>
      </c>
      <c r="H211" s="151" t="s">
        <v>3</v>
      </c>
      <c r="I211" s="160" t="s">
        <v>68</v>
      </c>
      <c r="J211" s="151" t="s">
        <v>68</v>
      </c>
      <c r="K211" s="187" t="s">
        <v>68</v>
      </c>
      <c r="L211" s="208" t="s">
        <v>443</v>
      </c>
      <c r="M211" s="161" t="s">
        <v>68</v>
      </c>
      <c r="N211" s="147"/>
    </row>
    <row r="212" spans="1:14" ht="12" customHeight="1" x14ac:dyDescent="0.15">
      <c r="A212" s="200">
        <v>209</v>
      </c>
      <c r="B212" s="151" t="s">
        <v>448</v>
      </c>
      <c r="C212" s="173" t="s">
        <v>944</v>
      </c>
      <c r="D212" s="160" t="s">
        <v>449</v>
      </c>
      <c r="E212" s="160" t="s">
        <v>4</v>
      </c>
      <c r="F212" s="151" t="s">
        <v>396</v>
      </c>
      <c r="G212" s="160" t="s">
        <v>68</v>
      </c>
      <c r="H212" s="151" t="s">
        <v>3</v>
      </c>
      <c r="I212" s="160" t="s">
        <v>68</v>
      </c>
      <c r="J212" s="151" t="s">
        <v>68</v>
      </c>
      <c r="K212" s="187" t="s">
        <v>68</v>
      </c>
      <c r="L212" s="208" t="s">
        <v>443</v>
      </c>
      <c r="M212" s="161" t="s">
        <v>68</v>
      </c>
      <c r="N212" s="147"/>
    </row>
    <row r="213" spans="1:14" ht="12" customHeight="1" x14ac:dyDescent="0.15">
      <c r="A213" s="200">
        <v>210</v>
      </c>
      <c r="B213" s="151" t="s">
        <v>450</v>
      </c>
      <c r="C213" s="173" t="s">
        <v>945</v>
      </c>
      <c r="D213" s="160" t="s">
        <v>451</v>
      </c>
      <c r="E213" s="160" t="s">
        <v>4</v>
      </c>
      <c r="F213" s="151" t="s">
        <v>396</v>
      </c>
      <c r="G213" s="160" t="s">
        <v>68</v>
      </c>
      <c r="H213" s="151" t="s">
        <v>3</v>
      </c>
      <c r="I213" s="160" t="s">
        <v>68</v>
      </c>
      <c r="J213" s="151" t="s">
        <v>68</v>
      </c>
      <c r="K213" s="187" t="s">
        <v>68</v>
      </c>
      <c r="L213" s="208" t="s">
        <v>443</v>
      </c>
      <c r="M213" s="161" t="s">
        <v>68</v>
      </c>
      <c r="N213" s="147"/>
    </row>
    <row r="214" spans="1:14" ht="12" customHeight="1" x14ac:dyDescent="0.15">
      <c r="A214" s="200">
        <v>211</v>
      </c>
      <c r="B214" s="151" t="s">
        <v>577</v>
      </c>
      <c r="C214" s="173" t="s">
        <v>946</v>
      </c>
      <c r="D214" s="160" t="s">
        <v>578</v>
      </c>
      <c r="E214" s="160" t="s">
        <v>2</v>
      </c>
      <c r="F214" s="151" t="s">
        <v>396</v>
      </c>
      <c r="G214" s="160" t="s">
        <v>68</v>
      </c>
      <c r="H214" s="151" t="s">
        <v>3</v>
      </c>
      <c r="I214" s="160" t="s">
        <v>68</v>
      </c>
      <c r="J214" s="151" t="s">
        <v>68</v>
      </c>
      <c r="K214" s="187" t="s">
        <v>68</v>
      </c>
      <c r="L214" s="208" t="s">
        <v>443</v>
      </c>
      <c r="M214" s="161" t="s">
        <v>68</v>
      </c>
      <c r="N214" s="147"/>
    </row>
    <row r="215" spans="1:14" ht="12" customHeight="1" x14ac:dyDescent="0.15">
      <c r="A215" s="200">
        <v>212</v>
      </c>
      <c r="B215" s="151" t="s">
        <v>579</v>
      </c>
      <c r="C215" s="173" t="s">
        <v>947</v>
      </c>
      <c r="D215" s="160" t="s">
        <v>580</v>
      </c>
      <c r="E215" s="160" t="s">
        <v>4</v>
      </c>
      <c r="F215" s="151" t="s">
        <v>396</v>
      </c>
      <c r="G215" s="160" t="s">
        <v>68</v>
      </c>
      <c r="H215" s="151" t="s">
        <v>3</v>
      </c>
      <c r="I215" s="160" t="s">
        <v>68</v>
      </c>
      <c r="J215" s="151" t="s">
        <v>68</v>
      </c>
      <c r="K215" s="187" t="s">
        <v>68</v>
      </c>
      <c r="L215" s="208" t="s">
        <v>443</v>
      </c>
      <c r="M215" s="161" t="s">
        <v>68</v>
      </c>
      <c r="N215" s="147"/>
    </row>
    <row r="216" spans="1:14" ht="12" customHeight="1" x14ac:dyDescent="0.15">
      <c r="A216" s="200">
        <v>213</v>
      </c>
      <c r="B216" s="151" t="s">
        <v>581</v>
      </c>
      <c r="C216" s="173" t="s">
        <v>948</v>
      </c>
      <c r="D216" s="160" t="s">
        <v>582</v>
      </c>
      <c r="E216" s="160" t="s">
        <v>4</v>
      </c>
      <c r="F216" s="151" t="s">
        <v>396</v>
      </c>
      <c r="G216" s="160" t="s">
        <v>68</v>
      </c>
      <c r="H216" s="151" t="s">
        <v>3</v>
      </c>
      <c r="I216" s="160" t="s">
        <v>68</v>
      </c>
      <c r="J216" s="151" t="s">
        <v>68</v>
      </c>
      <c r="K216" s="187" t="s">
        <v>68</v>
      </c>
      <c r="L216" s="208" t="s">
        <v>443</v>
      </c>
      <c r="M216" s="161" t="s">
        <v>68</v>
      </c>
      <c r="N216" s="147"/>
    </row>
    <row r="217" spans="1:14" ht="12" customHeight="1" x14ac:dyDescent="0.15">
      <c r="A217" s="233">
        <v>214</v>
      </c>
      <c r="B217" s="168" t="s">
        <v>583</v>
      </c>
      <c r="C217" s="178" t="s">
        <v>949</v>
      </c>
      <c r="D217" s="169" t="s">
        <v>584</v>
      </c>
      <c r="E217" s="169" t="s">
        <v>4</v>
      </c>
      <c r="F217" s="168" t="s">
        <v>396</v>
      </c>
      <c r="G217" s="169" t="s">
        <v>68</v>
      </c>
      <c r="H217" s="168" t="s">
        <v>3</v>
      </c>
      <c r="I217" s="169" t="s">
        <v>68</v>
      </c>
      <c r="J217" s="168" t="s">
        <v>68</v>
      </c>
      <c r="K217" s="203" t="s">
        <v>68</v>
      </c>
      <c r="L217" s="215" t="s">
        <v>443</v>
      </c>
      <c r="M217" s="205" t="s">
        <v>68</v>
      </c>
      <c r="N217" s="147"/>
    </row>
    <row r="218" spans="1:14" ht="12" customHeight="1" x14ac:dyDescent="0.15">
      <c r="A218" s="233">
        <v>215</v>
      </c>
      <c r="B218" s="168" t="s">
        <v>585</v>
      </c>
      <c r="C218" s="178" t="s">
        <v>950</v>
      </c>
      <c r="D218" s="169" t="s">
        <v>586</v>
      </c>
      <c r="E218" s="169" t="s">
        <v>4</v>
      </c>
      <c r="F218" s="168" t="s">
        <v>396</v>
      </c>
      <c r="G218" s="169" t="s">
        <v>68</v>
      </c>
      <c r="H218" s="168" t="s">
        <v>3</v>
      </c>
      <c r="I218" s="169" t="s">
        <v>68</v>
      </c>
      <c r="J218" s="168" t="s">
        <v>68</v>
      </c>
      <c r="K218" s="203" t="s">
        <v>68</v>
      </c>
      <c r="L218" s="215" t="s">
        <v>443</v>
      </c>
      <c r="M218" s="205" t="s">
        <v>68</v>
      </c>
      <c r="N218" s="147"/>
    </row>
    <row r="219" spans="1:14" ht="12" customHeight="1" x14ac:dyDescent="0.15">
      <c r="A219" s="199">
        <v>216</v>
      </c>
      <c r="B219" s="157" t="s">
        <v>346</v>
      </c>
      <c r="C219" s="172" t="s">
        <v>951</v>
      </c>
      <c r="D219" s="158" t="s">
        <v>347</v>
      </c>
      <c r="E219" s="158" t="s">
        <v>2</v>
      </c>
      <c r="F219" s="157" t="s">
        <v>1</v>
      </c>
      <c r="G219" s="158" t="s">
        <v>68</v>
      </c>
      <c r="H219" s="157" t="s">
        <v>68</v>
      </c>
      <c r="I219" s="158" t="s">
        <v>68</v>
      </c>
      <c r="J219" s="157" t="s">
        <v>3</v>
      </c>
      <c r="K219" s="185" t="s">
        <v>68</v>
      </c>
      <c r="L219" s="216" t="s">
        <v>485</v>
      </c>
      <c r="M219" s="159"/>
      <c r="N219" s="147"/>
    </row>
    <row r="220" spans="1:14" ht="12" customHeight="1" x14ac:dyDescent="0.15">
      <c r="A220" s="200">
        <v>217</v>
      </c>
      <c r="B220" s="151" t="s">
        <v>348</v>
      </c>
      <c r="C220" s="173" t="s">
        <v>952</v>
      </c>
      <c r="D220" s="160" t="s">
        <v>349</v>
      </c>
      <c r="E220" s="160" t="s">
        <v>2</v>
      </c>
      <c r="F220" s="151" t="s">
        <v>1</v>
      </c>
      <c r="G220" s="160" t="s">
        <v>68</v>
      </c>
      <c r="H220" s="151" t="s">
        <v>68</v>
      </c>
      <c r="I220" s="160" t="s">
        <v>68</v>
      </c>
      <c r="J220" s="151" t="s">
        <v>3</v>
      </c>
      <c r="K220" s="187" t="s">
        <v>68</v>
      </c>
      <c r="L220" s="208" t="s">
        <v>485</v>
      </c>
      <c r="M220" s="161"/>
      <c r="N220" s="147"/>
    </row>
    <row r="221" spans="1:14" ht="12" customHeight="1" x14ac:dyDescent="0.15">
      <c r="A221" s="200">
        <v>218</v>
      </c>
      <c r="B221" s="151" t="s">
        <v>348</v>
      </c>
      <c r="C221" s="173" t="s">
        <v>953</v>
      </c>
      <c r="D221" s="160" t="s">
        <v>684</v>
      </c>
      <c r="E221" s="160" t="s">
        <v>4</v>
      </c>
      <c r="F221" s="151" t="s">
        <v>1</v>
      </c>
      <c r="G221" s="160" t="s">
        <v>68</v>
      </c>
      <c r="H221" s="151" t="s">
        <v>68</v>
      </c>
      <c r="I221" s="160" t="s">
        <v>3</v>
      </c>
      <c r="J221" s="151" t="s">
        <v>68</v>
      </c>
      <c r="K221" s="187" t="s">
        <v>68</v>
      </c>
      <c r="L221" s="208" t="s">
        <v>485</v>
      </c>
      <c r="M221" s="176"/>
      <c r="N221" s="147"/>
    </row>
    <row r="222" spans="1:14" ht="12" customHeight="1" x14ac:dyDescent="0.15">
      <c r="A222" s="200">
        <v>219</v>
      </c>
      <c r="B222" s="151" t="s">
        <v>587</v>
      </c>
      <c r="C222" s="173" t="s">
        <v>954</v>
      </c>
      <c r="D222" s="160" t="s">
        <v>588</v>
      </c>
      <c r="E222" s="160" t="s">
        <v>2</v>
      </c>
      <c r="F222" s="151" t="s">
        <v>1</v>
      </c>
      <c r="G222" s="160" t="s">
        <v>68</v>
      </c>
      <c r="H222" s="151" t="s">
        <v>68</v>
      </c>
      <c r="I222" s="160" t="s">
        <v>68</v>
      </c>
      <c r="J222" s="151" t="s">
        <v>3</v>
      </c>
      <c r="K222" s="187" t="s">
        <v>68</v>
      </c>
      <c r="L222" s="208" t="s">
        <v>485</v>
      </c>
      <c r="M222" s="176"/>
      <c r="N222" s="147"/>
    </row>
    <row r="223" spans="1:14" ht="12" customHeight="1" x14ac:dyDescent="0.15">
      <c r="A223" s="201">
        <v>220</v>
      </c>
      <c r="B223" s="162" t="s">
        <v>587</v>
      </c>
      <c r="C223" s="174" t="s">
        <v>955</v>
      </c>
      <c r="D223" s="163" t="s">
        <v>685</v>
      </c>
      <c r="E223" s="163" t="s">
        <v>4</v>
      </c>
      <c r="F223" s="162" t="s">
        <v>1</v>
      </c>
      <c r="G223" s="163" t="s">
        <v>68</v>
      </c>
      <c r="H223" s="162" t="s">
        <v>68</v>
      </c>
      <c r="I223" s="163" t="s">
        <v>3</v>
      </c>
      <c r="J223" s="162" t="s">
        <v>68</v>
      </c>
      <c r="K223" s="189" t="s">
        <v>68</v>
      </c>
      <c r="L223" s="209" t="s">
        <v>485</v>
      </c>
      <c r="M223" s="177"/>
      <c r="N223" s="147"/>
    </row>
    <row r="224" spans="1:14" ht="12" customHeight="1" x14ac:dyDescent="0.15">
      <c r="A224" s="199">
        <v>221</v>
      </c>
      <c r="B224" s="157" t="s">
        <v>350</v>
      </c>
      <c r="C224" s="172" t="s">
        <v>956</v>
      </c>
      <c r="D224" s="158" t="s">
        <v>351</v>
      </c>
      <c r="E224" s="158" t="s">
        <v>2</v>
      </c>
      <c r="F224" s="157" t="s">
        <v>1</v>
      </c>
      <c r="G224" s="158" t="s">
        <v>68</v>
      </c>
      <c r="H224" s="157" t="s">
        <v>68</v>
      </c>
      <c r="I224" s="158" t="s">
        <v>3</v>
      </c>
      <c r="J224" s="157" t="s">
        <v>68</v>
      </c>
      <c r="K224" s="185" t="s">
        <v>68</v>
      </c>
      <c r="L224" s="216" t="s">
        <v>485</v>
      </c>
      <c r="M224" s="175"/>
      <c r="N224" s="147"/>
    </row>
    <row r="225" spans="1:14" ht="12" customHeight="1" x14ac:dyDescent="0.15">
      <c r="A225" s="200">
        <v>222</v>
      </c>
      <c r="B225" s="151" t="s">
        <v>352</v>
      </c>
      <c r="C225" s="173" t="s">
        <v>957</v>
      </c>
      <c r="D225" s="160" t="s">
        <v>353</v>
      </c>
      <c r="E225" s="160" t="s">
        <v>2</v>
      </c>
      <c r="F225" s="151" t="s">
        <v>1</v>
      </c>
      <c r="G225" s="160" t="s">
        <v>68</v>
      </c>
      <c r="H225" s="151" t="s">
        <v>68</v>
      </c>
      <c r="I225" s="160" t="s">
        <v>3</v>
      </c>
      <c r="J225" s="151" t="s">
        <v>68</v>
      </c>
      <c r="K225" s="187" t="s">
        <v>68</v>
      </c>
      <c r="L225" s="208" t="s">
        <v>485</v>
      </c>
      <c r="M225" s="176"/>
      <c r="N225" s="147"/>
    </row>
    <row r="226" spans="1:14" ht="12" customHeight="1" x14ac:dyDescent="0.15">
      <c r="A226" s="200">
        <v>223</v>
      </c>
      <c r="B226" s="151" t="s">
        <v>259</v>
      </c>
      <c r="C226" s="173" t="s">
        <v>958</v>
      </c>
      <c r="D226" s="160" t="s">
        <v>149</v>
      </c>
      <c r="E226" s="160" t="s">
        <v>2</v>
      </c>
      <c r="F226" s="151" t="s">
        <v>1</v>
      </c>
      <c r="G226" s="160" t="s">
        <v>68</v>
      </c>
      <c r="H226" s="151" t="s">
        <v>68</v>
      </c>
      <c r="I226" s="160" t="s">
        <v>3</v>
      </c>
      <c r="J226" s="151" t="s">
        <v>68</v>
      </c>
      <c r="K226" s="187" t="s">
        <v>68</v>
      </c>
      <c r="L226" s="208" t="s">
        <v>485</v>
      </c>
      <c r="M226" s="176"/>
      <c r="N226" s="147"/>
    </row>
    <row r="227" spans="1:14" ht="12" customHeight="1" x14ac:dyDescent="0.15">
      <c r="A227" s="200">
        <v>224</v>
      </c>
      <c r="B227" s="151" t="s">
        <v>354</v>
      </c>
      <c r="C227" s="173" t="s">
        <v>959</v>
      </c>
      <c r="D227" s="160" t="s">
        <v>355</v>
      </c>
      <c r="E227" s="160" t="s">
        <v>2</v>
      </c>
      <c r="F227" s="151" t="s">
        <v>1</v>
      </c>
      <c r="G227" s="160" t="s">
        <v>68</v>
      </c>
      <c r="H227" s="151" t="s">
        <v>68</v>
      </c>
      <c r="I227" s="160" t="s">
        <v>3</v>
      </c>
      <c r="J227" s="151" t="s">
        <v>68</v>
      </c>
      <c r="K227" s="187" t="s">
        <v>68</v>
      </c>
      <c r="L227" s="208" t="s">
        <v>485</v>
      </c>
      <c r="M227" s="176"/>
      <c r="N227" s="147"/>
    </row>
    <row r="228" spans="1:14" ht="12" customHeight="1" x14ac:dyDescent="0.15">
      <c r="A228" s="200">
        <v>225</v>
      </c>
      <c r="B228" s="151" t="s">
        <v>356</v>
      </c>
      <c r="C228" s="173" t="s">
        <v>960</v>
      </c>
      <c r="D228" s="160" t="s">
        <v>357</v>
      </c>
      <c r="E228" s="160" t="s">
        <v>4</v>
      </c>
      <c r="F228" s="151" t="s">
        <v>1</v>
      </c>
      <c r="G228" s="160" t="s">
        <v>68</v>
      </c>
      <c r="H228" s="151" t="s">
        <v>68</v>
      </c>
      <c r="I228" s="160" t="s">
        <v>3</v>
      </c>
      <c r="J228" s="151" t="s">
        <v>68</v>
      </c>
      <c r="K228" s="187" t="s">
        <v>68</v>
      </c>
      <c r="L228" s="208" t="s">
        <v>485</v>
      </c>
      <c r="M228" s="176"/>
      <c r="N228" s="147"/>
    </row>
    <row r="229" spans="1:14" ht="12" customHeight="1" x14ac:dyDescent="0.15">
      <c r="A229" s="200">
        <v>226</v>
      </c>
      <c r="B229" s="151" t="s">
        <v>358</v>
      </c>
      <c r="C229" s="173" t="s">
        <v>961</v>
      </c>
      <c r="D229" s="160" t="s">
        <v>359</v>
      </c>
      <c r="E229" s="160" t="s">
        <v>4</v>
      </c>
      <c r="F229" s="151" t="s">
        <v>1</v>
      </c>
      <c r="G229" s="160" t="s">
        <v>68</v>
      </c>
      <c r="H229" s="151" t="s">
        <v>68</v>
      </c>
      <c r="I229" s="160" t="s">
        <v>3</v>
      </c>
      <c r="J229" s="151" t="s">
        <v>68</v>
      </c>
      <c r="K229" s="187" t="s">
        <v>68</v>
      </c>
      <c r="L229" s="208" t="s">
        <v>485</v>
      </c>
      <c r="M229" s="176"/>
      <c r="N229" s="147"/>
    </row>
    <row r="230" spans="1:14" ht="12" customHeight="1" x14ac:dyDescent="0.15">
      <c r="A230" s="200">
        <v>227</v>
      </c>
      <c r="B230" s="151" t="s">
        <v>269</v>
      </c>
      <c r="C230" s="173" t="s">
        <v>962</v>
      </c>
      <c r="D230" s="160" t="s">
        <v>452</v>
      </c>
      <c r="E230" s="160" t="s">
        <v>4</v>
      </c>
      <c r="F230" s="151" t="s">
        <v>1</v>
      </c>
      <c r="G230" s="160" t="s">
        <v>3</v>
      </c>
      <c r="H230" s="151" t="s">
        <v>3</v>
      </c>
      <c r="I230" s="160" t="s">
        <v>3</v>
      </c>
      <c r="J230" s="151" t="s">
        <v>68</v>
      </c>
      <c r="K230" s="187" t="s">
        <v>68</v>
      </c>
      <c r="L230" s="208" t="s">
        <v>92</v>
      </c>
      <c r="M230" s="176"/>
      <c r="N230" s="147"/>
    </row>
    <row r="231" spans="1:14" ht="12" customHeight="1" x14ac:dyDescent="0.15">
      <c r="A231" s="200">
        <v>228</v>
      </c>
      <c r="B231" s="151" t="s">
        <v>270</v>
      </c>
      <c r="C231" s="173" t="s">
        <v>963</v>
      </c>
      <c r="D231" s="160" t="s">
        <v>453</v>
      </c>
      <c r="E231" s="160" t="s">
        <v>4</v>
      </c>
      <c r="F231" s="151" t="s">
        <v>396</v>
      </c>
      <c r="G231" s="160" t="s">
        <v>3</v>
      </c>
      <c r="H231" s="151" t="s">
        <v>3</v>
      </c>
      <c r="I231" s="160" t="s">
        <v>68</v>
      </c>
      <c r="J231" s="151" t="s">
        <v>68</v>
      </c>
      <c r="K231" s="187">
        <v>1</v>
      </c>
      <c r="L231" s="208" t="s">
        <v>92</v>
      </c>
      <c r="M231" s="176"/>
      <c r="N231" s="147"/>
    </row>
    <row r="232" spans="1:14" ht="12" customHeight="1" x14ac:dyDescent="0.15">
      <c r="A232" s="200">
        <v>229</v>
      </c>
      <c r="B232" s="151" t="s">
        <v>360</v>
      </c>
      <c r="C232" s="173" t="s">
        <v>964</v>
      </c>
      <c r="D232" s="160" t="s">
        <v>361</v>
      </c>
      <c r="E232" s="160" t="s">
        <v>2</v>
      </c>
      <c r="F232" s="151" t="s">
        <v>396</v>
      </c>
      <c r="G232" s="160" t="s">
        <v>68</v>
      </c>
      <c r="H232" s="151" t="s">
        <v>3</v>
      </c>
      <c r="I232" s="160" t="s">
        <v>68</v>
      </c>
      <c r="J232" s="151" t="s">
        <v>68</v>
      </c>
      <c r="K232" s="187">
        <v>5</v>
      </c>
      <c r="L232" s="208" t="s">
        <v>92</v>
      </c>
      <c r="M232" s="176"/>
      <c r="N232" s="147"/>
    </row>
    <row r="233" spans="1:14" ht="12" customHeight="1" x14ac:dyDescent="0.15">
      <c r="A233" s="200">
        <v>230</v>
      </c>
      <c r="B233" s="151" t="s">
        <v>589</v>
      </c>
      <c r="C233" s="173" t="s">
        <v>965</v>
      </c>
      <c r="D233" s="160" t="s">
        <v>590</v>
      </c>
      <c r="E233" s="160" t="s">
        <v>4</v>
      </c>
      <c r="F233" s="151" t="s">
        <v>396</v>
      </c>
      <c r="G233" s="160" t="s">
        <v>68</v>
      </c>
      <c r="H233" s="151" t="s">
        <v>3</v>
      </c>
      <c r="I233" s="160" t="s">
        <v>68</v>
      </c>
      <c r="J233" s="151" t="s">
        <v>68</v>
      </c>
      <c r="K233" s="187" t="s">
        <v>68</v>
      </c>
      <c r="L233" s="208" t="s">
        <v>92</v>
      </c>
      <c r="M233" s="176"/>
      <c r="N233" s="147"/>
    </row>
    <row r="234" spans="1:14" ht="12" customHeight="1" x14ac:dyDescent="0.15">
      <c r="A234" s="201">
        <v>231</v>
      </c>
      <c r="B234" s="162" t="s">
        <v>591</v>
      </c>
      <c r="C234" s="174" t="s">
        <v>966</v>
      </c>
      <c r="D234" s="163" t="s">
        <v>592</v>
      </c>
      <c r="E234" s="163" t="s">
        <v>4</v>
      </c>
      <c r="F234" s="162" t="s">
        <v>396</v>
      </c>
      <c r="G234" s="163" t="s">
        <v>68</v>
      </c>
      <c r="H234" s="162" t="s">
        <v>3</v>
      </c>
      <c r="I234" s="163" t="s">
        <v>68</v>
      </c>
      <c r="J234" s="162" t="s">
        <v>68</v>
      </c>
      <c r="K234" s="189" t="s">
        <v>68</v>
      </c>
      <c r="L234" s="209" t="s">
        <v>92</v>
      </c>
      <c r="M234" s="177"/>
      <c r="N234" s="147"/>
    </row>
    <row r="235" spans="1:14" ht="12" customHeight="1" x14ac:dyDescent="0.15">
      <c r="A235" s="199">
        <v>232</v>
      </c>
      <c r="B235" s="157" t="s">
        <v>686</v>
      </c>
      <c r="C235" s="172" t="s">
        <v>967</v>
      </c>
      <c r="D235" s="158" t="s">
        <v>687</v>
      </c>
      <c r="E235" s="158" t="s">
        <v>2</v>
      </c>
      <c r="F235" s="157" t="s">
        <v>396</v>
      </c>
      <c r="G235" s="158" t="s">
        <v>68</v>
      </c>
      <c r="H235" s="157" t="s">
        <v>3</v>
      </c>
      <c r="I235" s="158" t="s">
        <v>68</v>
      </c>
      <c r="J235" s="157" t="s">
        <v>68</v>
      </c>
      <c r="K235" s="185" t="s">
        <v>68</v>
      </c>
      <c r="L235" s="216" t="s">
        <v>92</v>
      </c>
      <c r="M235" s="175"/>
      <c r="N235" s="147"/>
    </row>
    <row r="236" spans="1:14" ht="12" customHeight="1" x14ac:dyDescent="0.15">
      <c r="A236" s="200">
        <v>233</v>
      </c>
      <c r="B236" s="151" t="s">
        <v>271</v>
      </c>
      <c r="C236" s="173" t="s">
        <v>968</v>
      </c>
      <c r="D236" s="160" t="s">
        <v>93</v>
      </c>
      <c r="E236" s="160" t="s">
        <v>2</v>
      </c>
      <c r="F236" s="151" t="s">
        <v>1</v>
      </c>
      <c r="G236" s="160" t="s">
        <v>68</v>
      </c>
      <c r="H236" s="151" t="s">
        <v>3</v>
      </c>
      <c r="I236" s="160" t="s">
        <v>3</v>
      </c>
      <c r="J236" s="151" t="s">
        <v>68</v>
      </c>
      <c r="K236" s="187" t="s">
        <v>179</v>
      </c>
      <c r="L236" s="208" t="s">
        <v>108</v>
      </c>
      <c r="M236" s="176" t="s">
        <v>68</v>
      </c>
      <c r="N236" s="147"/>
    </row>
    <row r="237" spans="1:14" ht="12" customHeight="1" x14ac:dyDescent="0.15">
      <c r="A237" s="200">
        <v>234</v>
      </c>
      <c r="B237" s="151" t="s">
        <v>273</v>
      </c>
      <c r="C237" s="173" t="s">
        <v>969</v>
      </c>
      <c r="D237" s="160" t="s">
        <v>157</v>
      </c>
      <c r="E237" s="160" t="s">
        <v>2</v>
      </c>
      <c r="F237" s="151" t="s">
        <v>1</v>
      </c>
      <c r="G237" s="160" t="s">
        <v>68</v>
      </c>
      <c r="H237" s="151" t="s">
        <v>68</v>
      </c>
      <c r="I237" s="160" t="s">
        <v>3</v>
      </c>
      <c r="J237" s="151" t="s">
        <v>68</v>
      </c>
      <c r="K237" s="187">
        <v>3</v>
      </c>
      <c r="L237" s="208" t="s">
        <v>485</v>
      </c>
      <c r="M237" s="176" t="s">
        <v>68</v>
      </c>
      <c r="N237" s="147"/>
    </row>
    <row r="238" spans="1:14" ht="12" customHeight="1" x14ac:dyDescent="0.15">
      <c r="A238" s="200">
        <v>235</v>
      </c>
      <c r="B238" s="151" t="s">
        <v>272</v>
      </c>
      <c r="C238" s="173" t="s">
        <v>970</v>
      </c>
      <c r="D238" s="160" t="s">
        <v>156</v>
      </c>
      <c r="E238" s="160" t="s">
        <v>4</v>
      </c>
      <c r="F238" s="151" t="s">
        <v>5</v>
      </c>
      <c r="G238" s="160" t="s">
        <v>68</v>
      </c>
      <c r="H238" s="151" t="s">
        <v>3</v>
      </c>
      <c r="I238" s="160" t="s">
        <v>68</v>
      </c>
      <c r="J238" s="151" t="s">
        <v>68</v>
      </c>
      <c r="K238" s="187">
        <v>2</v>
      </c>
      <c r="L238" s="208" t="s">
        <v>108</v>
      </c>
      <c r="M238" s="176" t="s">
        <v>68</v>
      </c>
      <c r="N238" s="147"/>
    </row>
    <row r="239" spans="1:14" ht="12" customHeight="1" x14ac:dyDescent="0.15">
      <c r="A239" s="200">
        <v>236</v>
      </c>
      <c r="B239" s="151" t="s">
        <v>362</v>
      </c>
      <c r="C239" s="173" t="s">
        <v>971</v>
      </c>
      <c r="D239" s="160" t="s">
        <v>454</v>
      </c>
      <c r="E239" s="160" t="s">
        <v>4</v>
      </c>
      <c r="F239" s="151" t="s">
        <v>396</v>
      </c>
      <c r="G239" s="160" t="s">
        <v>3</v>
      </c>
      <c r="H239" s="151" t="s">
        <v>3</v>
      </c>
      <c r="I239" s="160" t="s">
        <v>68</v>
      </c>
      <c r="J239" s="151" t="s">
        <v>68</v>
      </c>
      <c r="K239" s="187">
        <v>2</v>
      </c>
      <c r="L239" s="217" t="s">
        <v>108</v>
      </c>
      <c r="M239" s="176" t="s">
        <v>68</v>
      </c>
      <c r="N239" s="147"/>
    </row>
    <row r="240" spans="1:14" ht="12" customHeight="1" x14ac:dyDescent="0.15">
      <c r="A240" s="200">
        <v>237</v>
      </c>
      <c r="B240" s="151" t="s">
        <v>363</v>
      </c>
      <c r="C240" s="173" t="s">
        <v>972</v>
      </c>
      <c r="D240" s="160" t="s">
        <v>455</v>
      </c>
      <c r="E240" s="160" t="s">
        <v>4</v>
      </c>
      <c r="F240" s="151" t="s">
        <v>396</v>
      </c>
      <c r="G240" s="160" t="s">
        <v>3</v>
      </c>
      <c r="H240" s="151" t="s">
        <v>3</v>
      </c>
      <c r="I240" s="160" t="s">
        <v>68</v>
      </c>
      <c r="J240" s="151" t="s">
        <v>68</v>
      </c>
      <c r="K240" s="187" t="s">
        <v>68</v>
      </c>
      <c r="L240" s="208" t="s">
        <v>108</v>
      </c>
      <c r="M240" s="176" t="s">
        <v>68</v>
      </c>
      <c r="N240" s="147"/>
    </row>
    <row r="241" spans="1:14" ht="12" customHeight="1" x14ac:dyDescent="0.15">
      <c r="A241" s="200">
        <v>238</v>
      </c>
      <c r="B241" s="151" t="s">
        <v>364</v>
      </c>
      <c r="C241" s="173" t="s">
        <v>973</v>
      </c>
      <c r="D241" s="160" t="s">
        <v>456</v>
      </c>
      <c r="E241" s="160" t="s">
        <v>4</v>
      </c>
      <c r="F241" s="151" t="s">
        <v>396</v>
      </c>
      <c r="G241" s="160" t="s">
        <v>3</v>
      </c>
      <c r="H241" s="151" t="s">
        <v>3</v>
      </c>
      <c r="I241" s="160" t="s">
        <v>68</v>
      </c>
      <c r="J241" s="151" t="s">
        <v>68</v>
      </c>
      <c r="K241" s="187">
        <v>3</v>
      </c>
      <c r="L241" s="208" t="s">
        <v>108</v>
      </c>
      <c r="M241" s="176" t="s">
        <v>68</v>
      </c>
      <c r="N241" s="147"/>
    </row>
    <row r="242" spans="1:14" ht="12" customHeight="1" x14ac:dyDescent="0.15">
      <c r="A242" s="200">
        <v>239</v>
      </c>
      <c r="B242" s="151" t="s">
        <v>458</v>
      </c>
      <c r="C242" s="173" t="s">
        <v>974</v>
      </c>
      <c r="D242" s="160" t="s">
        <v>459</v>
      </c>
      <c r="E242" s="160" t="s">
        <v>4</v>
      </c>
      <c r="F242" s="151" t="s">
        <v>1</v>
      </c>
      <c r="G242" s="160" t="s">
        <v>3</v>
      </c>
      <c r="H242" s="151" t="s">
        <v>3</v>
      </c>
      <c r="I242" s="160" t="s">
        <v>68</v>
      </c>
      <c r="J242" s="151" t="s">
        <v>68</v>
      </c>
      <c r="K242" s="187">
        <v>1</v>
      </c>
      <c r="L242" s="208" t="s">
        <v>108</v>
      </c>
      <c r="M242" s="176" t="s">
        <v>68</v>
      </c>
      <c r="N242" s="147"/>
    </row>
    <row r="243" spans="1:14" ht="12" customHeight="1" x14ac:dyDescent="0.15">
      <c r="A243" s="201">
        <v>240</v>
      </c>
      <c r="B243" s="162" t="s">
        <v>460</v>
      </c>
      <c r="C243" s="174" t="s">
        <v>975</v>
      </c>
      <c r="D243" s="163" t="s">
        <v>461</v>
      </c>
      <c r="E243" s="163" t="s">
        <v>2</v>
      </c>
      <c r="F243" s="162" t="s">
        <v>396</v>
      </c>
      <c r="G243" s="163" t="s">
        <v>68</v>
      </c>
      <c r="H243" s="162" t="s">
        <v>3</v>
      </c>
      <c r="I243" s="163" t="s">
        <v>68</v>
      </c>
      <c r="J243" s="162" t="s">
        <v>68</v>
      </c>
      <c r="K243" s="189" t="s">
        <v>68</v>
      </c>
      <c r="L243" s="209" t="s">
        <v>108</v>
      </c>
      <c r="M243" s="177" t="s">
        <v>68</v>
      </c>
      <c r="N243" s="147"/>
    </row>
    <row r="244" spans="1:14" ht="12" customHeight="1" x14ac:dyDescent="0.15">
      <c r="A244" s="199">
        <v>241</v>
      </c>
      <c r="B244" s="157" t="s">
        <v>593</v>
      </c>
      <c r="C244" s="172" t="s">
        <v>976</v>
      </c>
      <c r="D244" s="158" t="s">
        <v>594</v>
      </c>
      <c r="E244" s="158" t="s">
        <v>4</v>
      </c>
      <c r="F244" s="157" t="s">
        <v>396</v>
      </c>
      <c r="G244" s="158" t="s">
        <v>68</v>
      </c>
      <c r="H244" s="157" t="s">
        <v>3</v>
      </c>
      <c r="I244" s="158" t="s">
        <v>68</v>
      </c>
      <c r="J244" s="157" t="s">
        <v>68</v>
      </c>
      <c r="K244" s="185" t="s">
        <v>68</v>
      </c>
      <c r="L244" s="216" t="s">
        <v>108</v>
      </c>
      <c r="M244" s="175" t="s">
        <v>68</v>
      </c>
      <c r="N244" s="147"/>
    </row>
    <row r="245" spans="1:14" ht="12" customHeight="1" x14ac:dyDescent="0.15">
      <c r="A245" s="200">
        <v>242</v>
      </c>
      <c r="B245" s="151" t="s">
        <v>595</v>
      </c>
      <c r="C245" s="173" t="s">
        <v>977</v>
      </c>
      <c r="D245" s="160" t="s">
        <v>596</v>
      </c>
      <c r="E245" s="160" t="s">
        <v>2</v>
      </c>
      <c r="F245" s="151" t="s">
        <v>396</v>
      </c>
      <c r="G245" s="160" t="s">
        <v>68</v>
      </c>
      <c r="H245" s="151" t="s">
        <v>3</v>
      </c>
      <c r="I245" s="160" t="s">
        <v>68</v>
      </c>
      <c r="J245" s="151" t="s">
        <v>68</v>
      </c>
      <c r="K245" s="187" t="s">
        <v>68</v>
      </c>
      <c r="L245" s="208" t="s">
        <v>108</v>
      </c>
      <c r="M245" s="176" t="s">
        <v>68</v>
      </c>
      <c r="N245" s="147"/>
    </row>
    <row r="246" spans="1:14" ht="12" customHeight="1" x14ac:dyDescent="0.15">
      <c r="A246" s="200">
        <v>243</v>
      </c>
      <c r="B246" s="151" t="s">
        <v>597</v>
      </c>
      <c r="C246" s="173" t="s">
        <v>978</v>
      </c>
      <c r="D246" s="160" t="s">
        <v>598</v>
      </c>
      <c r="E246" s="160" t="s">
        <v>2</v>
      </c>
      <c r="F246" s="151" t="s">
        <v>396</v>
      </c>
      <c r="G246" s="160" t="s">
        <v>68</v>
      </c>
      <c r="H246" s="151" t="s">
        <v>3</v>
      </c>
      <c r="I246" s="160" t="s">
        <v>68</v>
      </c>
      <c r="J246" s="151" t="s">
        <v>68</v>
      </c>
      <c r="K246" s="187" t="s">
        <v>68</v>
      </c>
      <c r="L246" s="208" t="s">
        <v>108</v>
      </c>
      <c r="M246" s="176" t="s">
        <v>68</v>
      </c>
      <c r="N246" s="147"/>
    </row>
    <row r="247" spans="1:14" ht="12" customHeight="1" x14ac:dyDescent="0.15">
      <c r="A247" s="200">
        <v>244</v>
      </c>
      <c r="B247" s="151" t="s">
        <v>599</v>
      </c>
      <c r="C247" s="173" t="s">
        <v>979</v>
      </c>
      <c r="D247" s="160" t="s">
        <v>600</v>
      </c>
      <c r="E247" s="160" t="s">
        <v>2</v>
      </c>
      <c r="F247" s="151" t="s">
        <v>396</v>
      </c>
      <c r="G247" s="160" t="s">
        <v>68</v>
      </c>
      <c r="H247" s="151" t="s">
        <v>3</v>
      </c>
      <c r="I247" s="160" t="s">
        <v>68</v>
      </c>
      <c r="J247" s="151" t="s">
        <v>68</v>
      </c>
      <c r="K247" s="187" t="s">
        <v>68</v>
      </c>
      <c r="L247" s="208" t="s">
        <v>108</v>
      </c>
      <c r="M247" s="176" t="s">
        <v>68</v>
      </c>
      <c r="N247" s="147"/>
    </row>
    <row r="248" spans="1:14" ht="12" customHeight="1" x14ac:dyDescent="0.15">
      <c r="A248" s="200">
        <v>245</v>
      </c>
      <c r="B248" s="151" t="s">
        <v>688</v>
      </c>
      <c r="C248" s="173" t="s">
        <v>980</v>
      </c>
      <c r="D248" s="160" t="s">
        <v>689</v>
      </c>
      <c r="E248" s="160" t="s">
        <v>4</v>
      </c>
      <c r="F248" s="151" t="s">
        <v>396</v>
      </c>
      <c r="G248" s="160" t="s">
        <v>68</v>
      </c>
      <c r="H248" s="151" t="s">
        <v>3</v>
      </c>
      <c r="I248" s="160" t="s">
        <v>68</v>
      </c>
      <c r="J248" s="151" t="s">
        <v>68</v>
      </c>
      <c r="K248" s="187" t="s">
        <v>68</v>
      </c>
      <c r="L248" s="208" t="s">
        <v>108</v>
      </c>
      <c r="M248" s="176" t="s">
        <v>68</v>
      </c>
      <c r="N248" s="147"/>
    </row>
    <row r="249" spans="1:14" ht="12" customHeight="1" x14ac:dyDescent="0.15">
      <c r="A249" s="200">
        <v>246</v>
      </c>
      <c r="B249" s="151" t="s">
        <v>690</v>
      </c>
      <c r="C249" s="173" t="s">
        <v>981</v>
      </c>
      <c r="D249" s="160" t="s">
        <v>691</v>
      </c>
      <c r="E249" s="160" t="s">
        <v>4</v>
      </c>
      <c r="F249" s="151" t="s">
        <v>396</v>
      </c>
      <c r="G249" s="160" t="s">
        <v>68</v>
      </c>
      <c r="H249" s="151" t="s">
        <v>3</v>
      </c>
      <c r="I249" s="160" t="s">
        <v>68</v>
      </c>
      <c r="J249" s="151" t="s">
        <v>68</v>
      </c>
      <c r="K249" s="187" t="s">
        <v>68</v>
      </c>
      <c r="L249" s="208" t="s">
        <v>108</v>
      </c>
      <c r="M249" s="176" t="s">
        <v>68</v>
      </c>
      <c r="N249" s="147"/>
    </row>
    <row r="250" spans="1:14" ht="12" customHeight="1" x14ac:dyDescent="0.15">
      <c r="A250" s="201">
        <v>247</v>
      </c>
      <c r="B250" s="162" t="s">
        <v>692</v>
      </c>
      <c r="C250" s="174" t="s">
        <v>982</v>
      </c>
      <c r="D250" s="163" t="s">
        <v>693</v>
      </c>
      <c r="E250" s="163" t="s">
        <v>4</v>
      </c>
      <c r="F250" s="162" t="s">
        <v>396</v>
      </c>
      <c r="G250" s="163" t="s">
        <v>68</v>
      </c>
      <c r="H250" s="162" t="s">
        <v>3</v>
      </c>
      <c r="I250" s="163" t="s">
        <v>68</v>
      </c>
      <c r="J250" s="162" t="s">
        <v>68</v>
      </c>
      <c r="K250" s="189" t="s">
        <v>68</v>
      </c>
      <c r="L250" s="209" t="s">
        <v>108</v>
      </c>
      <c r="M250" s="177" t="s">
        <v>68</v>
      </c>
      <c r="N250" s="147"/>
    </row>
    <row r="251" spans="1:14" ht="12" customHeight="1" x14ac:dyDescent="0.15">
      <c r="A251" s="199">
        <v>248</v>
      </c>
      <c r="B251" s="157" t="s">
        <v>274</v>
      </c>
      <c r="C251" s="158" t="s">
        <v>983</v>
      </c>
      <c r="D251" s="157" t="s">
        <v>457</v>
      </c>
      <c r="E251" s="158" t="s">
        <v>2</v>
      </c>
      <c r="F251" s="157" t="s">
        <v>1</v>
      </c>
      <c r="G251" s="157" t="s">
        <v>68</v>
      </c>
      <c r="H251" s="157" t="s">
        <v>68</v>
      </c>
      <c r="I251" s="157" t="s">
        <v>3</v>
      </c>
      <c r="J251" s="157" t="s">
        <v>68</v>
      </c>
      <c r="K251" s="185" t="s">
        <v>68</v>
      </c>
      <c r="L251" s="216" t="s">
        <v>485</v>
      </c>
      <c r="M251" s="175" t="s">
        <v>68</v>
      </c>
      <c r="N251" s="147"/>
    </row>
    <row r="252" spans="1:14" ht="12" customHeight="1" x14ac:dyDescent="0.15">
      <c r="A252" s="200">
        <v>249</v>
      </c>
      <c r="B252" s="151" t="s">
        <v>275</v>
      </c>
      <c r="C252" s="160" t="s">
        <v>984</v>
      </c>
      <c r="D252" s="151" t="s">
        <v>153</v>
      </c>
      <c r="E252" s="160" t="s">
        <v>2</v>
      </c>
      <c r="F252" s="151" t="s">
        <v>1</v>
      </c>
      <c r="G252" s="151" t="s">
        <v>68</v>
      </c>
      <c r="H252" s="151" t="s">
        <v>68</v>
      </c>
      <c r="I252" s="151" t="s">
        <v>3</v>
      </c>
      <c r="J252" s="151" t="s">
        <v>68</v>
      </c>
      <c r="K252" s="187" t="s">
        <v>68</v>
      </c>
      <c r="L252" s="213" t="s">
        <v>485</v>
      </c>
      <c r="M252" s="176"/>
      <c r="N252" s="147"/>
    </row>
    <row r="253" spans="1:14" ht="12" customHeight="1" x14ac:dyDescent="0.15">
      <c r="A253" s="200">
        <v>250</v>
      </c>
      <c r="B253" s="151" t="s">
        <v>276</v>
      </c>
      <c r="C253" s="160" t="s">
        <v>985</v>
      </c>
      <c r="D253" s="151" t="s">
        <v>154</v>
      </c>
      <c r="E253" s="160" t="s">
        <v>2</v>
      </c>
      <c r="F253" s="151" t="s">
        <v>5</v>
      </c>
      <c r="G253" s="151" t="s">
        <v>68</v>
      </c>
      <c r="H253" s="151" t="s">
        <v>3</v>
      </c>
      <c r="I253" s="151" t="s">
        <v>68</v>
      </c>
      <c r="J253" s="151" t="s">
        <v>68</v>
      </c>
      <c r="K253" s="187" t="s">
        <v>179</v>
      </c>
      <c r="L253" s="213" t="s">
        <v>67</v>
      </c>
      <c r="M253" s="176"/>
      <c r="N253" s="147"/>
    </row>
    <row r="254" spans="1:14" ht="12" customHeight="1" x14ac:dyDescent="0.15">
      <c r="A254" s="200">
        <v>251</v>
      </c>
      <c r="B254" s="151" t="s">
        <v>277</v>
      </c>
      <c r="C254" s="160" t="s">
        <v>986</v>
      </c>
      <c r="D254" s="151" t="s">
        <v>155</v>
      </c>
      <c r="E254" s="160" t="s">
        <v>2</v>
      </c>
      <c r="F254" s="151" t="s">
        <v>1</v>
      </c>
      <c r="G254" s="151" t="s">
        <v>68</v>
      </c>
      <c r="H254" s="151" t="s">
        <v>3</v>
      </c>
      <c r="I254" s="151" t="s">
        <v>3</v>
      </c>
      <c r="J254" s="151" t="s">
        <v>68</v>
      </c>
      <c r="K254" s="187" t="s">
        <v>68</v>
      </c>
      <c r="L254" s="213" t="s">
        <v>67</v>
      </c>
      <c r="M254" s="176"/>
      <c r="N254" s="147"/>
    </row>
    <row r="255" spans="1:14" ht="12" customHeight="1" x14ac:dyDescent="0.15">
      <c r="A255" s="200">
        <v>252</v>
      </c>
      <c r="B255" s="151" t="s">
        <v>278</v>
      </c>
      <c r="C255" s="160" t="s">
        <v>987</v>
      </c>
      <c r="D255" s="151" t="s">
        <v>159</v>
      </c>
      <c r="E255" s="160" t="s">
        <v>2</v>
      </c>
      <c r="F255" s="151" t="s">
        <v>1</v>
      </c>
      <c r="G255" s="151" t="s">
        <v>68</v>
      </c>
      <c r="H255" s="151" t="s">
        <v>68</v>
      </c>
      <c r="I255" s="151" t="s">
        <v>3</v>
      </c>
      <c r="J255" s="151" t="s">
        <v>68</v>
      </c>
      <c r="K255" s="187" t="s">
        <v>68</v>
      </c>
      <c r="L255" s="213" t="s">
        <v>485</v>
      </c>
      <c r="M255" s="176"/>
      <c r="N255" s="147"/>
    </row>
    <row r="256" spans="1:14" ht="12" customHeight="1" x14ac:dyDescent="0.15">
      <c r="A256" s="200">
        <v>253</v>
      </c>
      <c r="B256" s="151" t="s">
        <v>285</v>
      </c>
      <c r="C256" s="160" t="s">
        <v>988</v>
      </c>
      <c r="D256" s="151" t="s">
        <v>286</v>
      </c>
      <c r="E256" s="160" t="s">
        <v>2</v>
      </c>
      <c r="F256" s="151" t="s">
        <v>1</v>
      </c>
      <c r="G256" s="151" t="s">
        <v>68</v>
      </c>
      <c r="H256" s="151" t="s">
        <v>68</v>
      </c>
      <c r="I256" s="151" t="s">
        <v>3</v>
      </c>
      <c r="J256" s="151" t="s">
        <v>68</v>
      </c>
      <c r="K256" s="187" t="s">
        <v>68</v>
      </c>
      <c r="L256" s="213" t="s">
        <v>485</v>
      </c>
      <c r="M256" s="176"/>
      <c r="N256" s="147"/>
    </row>
    <row r="257" spans="1:14" ht="12" customHeight="1" x14ac:dyDescent="0.15">
      <c r="A257" s="200">
        <v>254</v>
      </c>
      <c r="B257" s="151" t="s">
        <v>280</v>
      </c>
      <c r="C257" s="160" t="s">
        <v>989</v>
      </c>
      <c r="D257" s="151" t="s">
        <v>158</v>
      </c>
      <c r="E257" s="160" t="s">
        <v>4</v>
      </c>
      <c r="F257" s="151" t="s">
        <v>1</v>
      </c>
      <c r="G257" s="151" t="s">
        <v>68</v>
      </c>
      <c r="H257" s="151" t="s">
        <v>68</v>
      </c>
      <c r="I257" s="151" t="s">
        <v>3</v>
      </c>
      <c r="J257" s="151" t="s">
        <v>68</v>
      </c>
      <c r="K257" s="187" t="s">
        <v>68</v>
      </c>
      <c r="L257" s="213" t="s">
        <v>485</v>
      </c>
      <c r="M257" s="176"/>
      <c r="N257" s="147"/>
    </row>
    <row r="258" spans="1:14" ht="12" customHeight="1" x14ac:dyDescent="0.15">
      <c r="A258" s="200">
        <v>255</v>
      </c>
      <c r="B258" s="151" t="s">
        <v>287</v>
      </c>
      <c r="C258" s="160" t="s">
        <v>990</v>
      </c>
      <c r="D258" s="160" t="s">
        <v>288</v>
      </c>
      <c r="E258" s="151" t="s">
        <v>4</v>
      </c>
      <c r="F258" s="151" t="s">
        <v>1</v>
      </c>
      <c r="G258" s="151" t="s">
        <v>68</v>
      </c>
      <c r="H258" s="151" t="s">
        <v>68</v>
      </c>
      <c r="I258" s="151" t="s">
        <v>3</v>
      </c>
      <c r="J258" s="151" t="s">
        <v>68</v>
      </c>
      <c r="K258" s="187" t="s">
        <v>68</v>
      </c>
      <c r="L258" s="213" t="s">
        <v>485</v>
      </c>
      <c r="M258" s="176"/>
      <c r="N258" s="147"/>
    </row>
    <row r="259" spans="1:14" ht="12" customHeight="1" x14ac:dyDescent="0.15">
      <c r="A259" s="200">
        <v>256</v>
      </c>
      <c r="B259" s="151" t="s">
        <v>281</v>
      </c>
      <c r="C259" s="160" t="s">
        <v>991</v>
      </c>
      <c r="D259" s="160" t="s">
        <v>282</v>
      </c>
      <c r="E259" s="151" t="s">
        <v>2</v>
      </c>
      <c r="F259" s="151" t="s">
        <v>396</v>
      </c>
      <c r="G259" s="151" t="s">
        <v>3</v>
      </c>
      <c r="H259" s="151" t="s">
        <v>3</v>
      </c>
      <c r="I259" s="151" t="s">
        <v>68</v>
      </c>
      <c r="J259" s="151" t="s">
        <v>68</v>
      </c>
      <c r="K259" s="187">
        <v>1</v>
      </c>
      <c r="L259" s="213" t="s">
        <v>161</v>
      </c>
      <c r="M259" s="176"/>
      <c r="N259" s="147"/>
    </row>
    <row r="260" spans="1:14" ht="12" customHeight="1" x14ac:dyDescent="0.15">
      <c r="A260" s="200">
        <v>257</v>
      </c>
      <c r="B260" s="151" t="s">
        <v>283</v>
      </c>
      <c r="C260" s="173" t="s">
        <v>992</v>
      </c>
      <c r="D260" s="160" t="s">
        <v>284</v>
      </c>
      <c r="E260" s="160" t="s">
        <v>2</v>
      </c>
      <c r="F260" s="151" t="s">
        <v>5</v>
      </c>
      <c r="G260" s="160" t="s">
        <v>3</v>
      </c>
      <c r="H260" s="151" t="s">
        <v>3</v>
      </c>
      <c r="I260" s="160" t="s">
        <v>68</v>
      </c>
      <c r="J260" s="151" t="s">
        <v>68</v>
      </c>
      <c r="K260" s="187">
        <v>1</v>
      </c>
      <c r="L260" s="213" t="s">
        <v>161</v>
      </c>
      <c r="M260" s="176"/>
      <c r="N260" s="147"/>
    </row>
    <row r="261" spans="1:14" ht="12" customHeight="1" x14ac:dyDescent="0.15">
      <c r="A261" s="200">
        <v>258</v>
      </c>
      <c r="B261" s="151" t="s">
        <v>377</v>
      </c>
      <c r="C261" s="173" t="s">
        <v>993</v>
      </c>
      <c r="D261" s="160" t="s">
        <v>378</v>
      </c>
      <c r="E261" s="160" t="s">
        <v>4</v>
      </c>
      <c r="F261" s="151" t="s">
        <v>396</v>
      </c>
      <c r="G261" s="160" t="s">
        <v>3</v>
      </c>
      <c r="H261" s="151" t="s">
        <v>3</v>
      </c>
      <c r="I261" s="160" t="s">
        <v>68</v>
      </c>
      <c r="J261" s="151" t="s">
        <v>68</v>
      </c>
      <c r="K261" s="187">
        <v>1</v>
      </c>
      <c r="L261" s="213" t="s">
        <v>161</v>
      </c>
      <c r="M261" s="176"/>
      <c r="N261" s="147"/>
    </row>
    <row r="262" spans="1:14" ht="12" customHeight="1" x14ac:dyDescent="0.15">
      <c r="A262" s="200">
        <v>259</v>
      </c>
      <c r="B262" s="151" t="s">
        <v>462</v>
      </c>
      <c r="C262" s="173" t="s">
        <v>994</v>
      </c>
      <c r="D262" s="160" t="s">
        <v>463</v>
      </c>
      <c r="E262" s="160" t="s">
        <v>4</v>
      </c>
      <c r="F262" s="151" t="s">
        <v>396</v>
      </c>
      <c r="G262" s="160" t="s">
        <v>68</v>
      </c>
      <c r="H262" s="151" t="s">
        <v>3</v>
      </c>
      <c r="I262" s="160" t="s">
        <v>68</v>
      </c>
      <c r="J262" s="151" t="s">
        <v>68</v>
      </c>
      <c r="K262" s="187">
        <v>1</v>
      </c>
      <c r="L262" s="213" t="s">
        <v>161</v>
      </c>
      <c r="M262" s="176"/>
      <c r="N262" s="147"/>
    </row>
    <row r="263" spans="1:14" ht="12" customHeight="1" x14ac:dyDescent="0.15">
      <c r="A263" s="200">
        <v>260</v>
      </c>
      <c r="B263" s="151" t="s">
        <v>601</v>
      </c>
      <c r="C263" s="160" t="s">
        <v>995</v>
      </c>
      <c r="D263" s="151" t="s">
        <v>602</v>
      </c>
      <c r="E263" s="160" t="s">
        <v>2</v>
      </c>
      <c r="F263" s="151" t="s">
        <v>396</v>
      </c>
      <c r="G263" s="151" t="s">
        <v>3</v>
      </c>
      <c r="H263" s="151" t="s">
        <v>3</v>
      </c>
      <c r="I263" s="151" t="s">
        <v>68</v>
      </c>
      <c r="J263" s="151" t="s">
        <v>68</v>
      </c>
      <c r="K263" s="187">
        <v>1</v>
      </c>
      <c r="L263" s="213" t="s">
        <v>161</v>
      </c>
      <c r="M263" s="176"/>
      <c r="N263" s="147"/>
    </row>
    <row r="264" spans="1:14" ht="12" customHeight="1" x14ac:dyDescent="0.15">
      <c r="A264" s="201">
        <v>261</v>
      </c>
      <c r="B264" s="162" t="s">
        <v>694</v>
      </c>
      <c r="C264" s="163" t="s">
        <v>996</v>
      </c>
      <c r="D264" s="162" t="s">
        <v>695</v>
      </c>
      <c r="E264" s="163" t="s">
        <v>4</v>
      </c>
      <c r="F264" s="162" t="s">
        <v>396</v>
      </c>
      <c r="G264" s="162" t="s">
        <v>68</v>
      </c>
      <c r="H264" s="162" t="s">
        <v>3</v>
      </c>
      <c r="I264" s="162" t="s">
        <v>68</v>
      </c>
      <c r="J264" s="162" t="s">
        <v>68</v>
      </c>
      <c r="K264" s="189">
        <v>3</v>
      </c>
      <c r="L264" s="214" t="s">
        <v>161</v>
      </c>
      <c r="M264" s="177"/>
      <c r="N264" s="147"/>
    </row>
    <row r="265" spans="1:14" ht="12" customHeight="1" x14ac:dyDescent="0.15">
      <c r="A265" s="199">
        <v>262</v>
      </c>
      <c r="B265" s="157" t="s">
        <v>472</v>
      </c>
      <c r="C265" s="158" t="s">
        <v>997</v>
      </c>
      <c r="D265" s="157" t="s">
        <v>473</v>
      </c>
      <c r="E265" s="158" t="s">
        <v>2</v>
      </c>
      <c r="F265" s="157" t="s">
        <v>1</v>
      </c>
      <c r="G265" s="157" t="s">
        <v>3</v>
      </c>
      <c r="H265" s="157" t="s">
        <v>68</v>
      </c>
      <c r="I265" s="157" t="s">
        <v>3</v>
      </c>
      <c r="J265" s="157" t="s">
        <v>68</v>
      </c>
      <c r="K265" s="185">
        <v>1</v>
      </c>
      <c r="L265" s="216" t="s">
        <v>485</v>
      </c>
      <c r="M265" s="159"/>
      <c r="N265" s="147"/>
    </row>
    <row r="266" spans="1:14" ht="12" customHeight="1" x14ac:dyDescent="0.15">
      <c r="A266" s="200">
        <v>263</v>
      </c>
      <c r="B266" s="151" t="s">
        <v>464</v>
      </c>
      <c r="C266" s="160" t="s">
        <v>998</v>
      </c>
      <c r="D266" s="151" t="s">
        <v>465</v>
      </c>
      <c r="E266" s="160" t="s">
        <v>2</v>
      </c>
      <c r="F266" s="151" t="s">
        <v>6</v>
      </c>
      <c r="G266" s="151" t="s">
        <v>3</v>
      </c>
      <c r="H266" s="151" t="s">
        <v>3</v>
      </c>
      <c r="I266" s="151" t="s">
        <v>68</v>
      </c>
      <c r="J266" s="151" t="s">
        <v>68</v>
      </c>
      <c r="K266" s="187" t="s">
        <v>68</v>
      </c>
      <c r="L266" s="208" t="s">
        <v>94</v>
      </c>
      <c r="M266" s="161"/>
      <c r="N266" s="147"/>
    </row>
    <row r="267" spans="1:14" ht="12" customHeight="1" x14ac:dyDescent="0.15">
      <c r="A267" s="200">
        <v>264</v>
      </c>
      <c r="B267" s="151" t="s">
        <v>466</v>
      </c>
      <c r="C267" s="160" t="s">
        <v>999</v>
      </c>
      <c r="D267" s="151" t="s">
        <v>467</v>
      </c>
      <c r="E267" s="160" t="s">
        <v>4</v>
      </c>
      <c r="F267" s="151" t="s">
        <v>6</v>
      </c>
      <c r="G267" s="151" t="s">
        <v>3</v>
      </c>
      <c r="H267" s="151" t="s">
        <v>3</v>
      </c>
      <c r="I267" s="151" t="s">
        <v>68</v>
      </c>
      <c r="J267" s="151" t="s">
        <v>68</v>
      </c>
      <c r="K267" s="187" t="s">
        <v>68</v>
      </c>
      <c r="L267" s="208" t="s">
        <v>94</v>
      </c>
      <c r="M267" s="161"/>
      <c r="N267" s="147"/>
    </row>
    <row r="268" spans="1:14" ht="12" customHeight="1" x14ac:dyDescent="0.15">
      <c r="A268" s="200">
        <v>265</v>
      </c>
      <c r="B268" s="151" t="s">
        <v>468</v>
      </c>
      <c r="C268" s="173" t="s">
        <v>1000</v>
      </c>
      <c r="D268" s="160" t="s">
        <v>469</v>
      </c>
      <c r="E268" s="160" t="s">
        <v>2</v>
      </c>
      <c r="F268" s="151" t="s">
        <v>6</v>
      </c>
      <c r="G268" s="160" t="s">
        <v>3</v>
      </c>
      <c r="H268" s="151" t="s">
        <v>3</v>
      </c>
      <c r="I268" s="160" t="s">
        <v>68</v>
      </c>
      <c r="J268" s="151" t="s">
        <v>68</v>
      </c>
      <c r="K268" s="187" t="s">
        <v>68</v>
      </c>
      <c r="L268" s="208" t="s">
        <v>94</v>
      </c>
      <c r="M268" s="161"/>
      <c r="N268" s="147"/>
    </row>
    <row r="269" spans="1:14" ht="12" customHeight="1" x14ac:dyDescent="0.15">
      <c r="A269" s="199">
        <v>266</v>
      </c>
      <c r="B269" s="157" t="s">
        <v>470</v>
      </c>
      <c r="C269" s="158" t="s">
        <v>1001</v>
      </c>
      <c r="D269" s="157" t="s">
        <v>471</v>
      </c>
      <c r="E269" s="158" t="s">
        <v>2</v>
      </c>
      <c r="F269" s="157" t="s">
        <v>6</v>
      </c>
      <c r="G269" s="157" t="s">
        <v>3</v>
      </c>
      <c r="H269" s="157" t="s">
        <v>3</v>
      </c>
      <c r="I269" s="157" t="s">
        <v>68</v>
      </c>
      <c r="J269" s="157" t="s">
        <v>68</v>
      </c>
      <c r="K269" s="185" t="s">
        <v>68</v>
      </c>
      <c r="L269" s="216" t="s">
        <v>94</v>
      </c>
      <c r="M269" s="159"/>
      <c r="N269" s="147"/>
    </row>
    <row r="270" spans="1:14" ht="12" customHeight="1" x14ac:dyDescent="0.15">
      <c r="A270" s="200">
        <v>267</v>
      </c>
      <c r="B270" s="151" t="s">
        <v>603</v>
      </c>
      <c r="C270" s="160" t="s">
        <v>1002</v>
      </c>
      <c r="D270" s="151" t="s">
        <v>604</v>
      </c>
      <c r="E270" s="160" t="s">
        <v>4</v>
      </c>
      <c r="F270" s="151" t="s">
        <v>6</v>
      </c>
      <c r="G270" s="151" t="s">
        <v>3</v>
      </c>
      <c r="H270" s="151" t="s">
        <v>3</v>
      </c>
      <c r="I270" s="151" t="s">
        <v>68</v>
      </c>
      <c r="J270" s="151" t="s">
        <v>68</v>
      </c>
      <c r="K270" s="187" t="s">
        <v>68</v>
      </c>
      <c r="L270" s="208" t="s">
        <v>94</v>
      </c>
      <c r="M270" s="161"/>
      <c r="N270" s="147"/>
    </row>
    <row r="271" spans="1:14" ht="12" customHeight="1" x14ac:dyDescent="0.15">
      <c r="A271" s="200">
        <v>268</v>
      </c>
      <c r="B271" s="151" t="s">
        <v>605</v>
      </c>
      <c r="C271" s="160" t="s">
        <v>1003</v>
      </c>
      <c r="D271" s="151" t="s">
        <v>606</v>
      </c>
      <c r="E271" s="160" t="s">
        <v>4</v>
      </c>
      <c r="F271" s="151" t="s">
        <v>6</v>
      </c>
      <c r="G271" s="151" t="s">
        <v>3</v>
      </c>
      <c r="H271" s="151" t="s">
        <v>3</v>
      </c>
      <c r="I271" s="151" t="s">
        <v>68</v>
      </c>
      <c r="J271" s="151" t="s">
        <v>68</v>
      </c>
      <c r="K271" s="187" t="s">
        <v>68</v>
      </c>
      <c r="L271" s="208" t="s">
        <v>94</v>
      </c>
      <c r="M271" s="161"/>
      <c r="N271" s="147"/>
    </row>
    <row r="272" spans="1:14" ht="12" customHeight="1" x14ac:dyDescent="0.15">
      <c r="A272" s="200">
        <v>269</v>
      </c>
      <c r="B272" s="151" t="s">
        <v>607</v>
      </c>
      <c r="C272" s="160" t="s">
        <v>1004</v>
      </c>
      <c r="D272" s="151" t="s">
        <v>608</v>
      </c>
      <c r="E272" s="160" t="s">
        <v>2</v>
      </c>
      <c r="F272" s="151" t="s">
        <v>6</v>
      </c>
      <c r="G272" s="151" t="s">
        <v>3</v>
      </c>
      <c r="H272" s="151" t="s">
        <v>3</v>
      </c>
      <c r="I272" s="151" t="s">
        <v>68</v>
      </c>
      <c r="J272" s="151" t="s">
        <v>68</v>
      </c>
      <c r="K272" s="187" t="s">
        <v>68</v>
      </c>
      <c r="L272" s="208" t="s">
        <v>94</v>
      </c>
      <c r="M272" s="161"/>
      <c r="N272" s="147"/>
    </row>
    <row r="273" spans="1:14" ht="12" customHeight="1" x14ac:dyDescent="0.15">
      <c r="A273" s="200">
        <v>270</v>
      </c>
      <c r="B273" s="151" t="s">
        <v>609</v>
      </c>
      <c r="C273" s="160" t="s">
        <v>1005</v>
      </c>
      <c r="D273" s="151" t="s">
        <v>610</v>
      </c>
      <c r="E273" s="160" t="s">
        <v>4</v>
      </c>
      <c r="F273" s="151" t="s">
        <v>6</v>
      </c>
      <c r="G273" s="151" t="s">
        <v>3</v>
      </c>
      <c r="H273" s="151" t="s">
        <v>3</v>
      </c>
      <c r="I273" s="151" t="s">
        <v>68</v>
      </c>
      <c r="J273" s="151" t="s">
        <v>68</v>
      </c>
      <c r="K273" s="187" t="s">
        <v>68</v>
      </c>
      <c r="L273" s="208" t="s">
        <v>94</v>
      </c>
      <c r="M273" s="161"/>
      <c r="N273" s="147"/>
    </row>
    <row r="274" spans="1:14" ht="12" customHeight="1" x14ac:dyDescent="0.15">
      <c r="A274" s="200">
        <v>271</v>
      </c>
      <c r="B274" s="151" t="s">
        <v>611</v>
      </c>
      <c r="C274" s="160" t="s">
        <v>1006</v>
      </c>
      <c r="D274" s="151" t="s">
        <v>612</v>
      </c>
      <c r="E274" s="160" t="s">
        <v>4</v>
      </c>
      <c r="F274" s="151" t="s">
        <v>6</v>
      </c>
      <c r="G274" s="151" t="s">
        <v>3</v>
      </c>
      <c r="H274" s="151" t="s">
        <v>3</v>
      </c>
      <c r="I274" s="151" t="s">
        <v>68</v>
      </c>
      <c r="J274" s="151" t="s">
        <v>68</v>
      </c>
      <c r="K274" s="187" t="s">
        <v>68</v>
      </c>
      <c r="L274" s="208" t="s">
        <v>94</v>
      </c>
      <c r="M274" s="161"/>
      <c r="N274" s="147"/>
    </row>
    <row r="275" spans="1:14" ht="12" customHeight="1" x14ac:dyDescent="0.15">
      <c r="A275" s="200">
        <v>272</v>
      </c>
      <c r="B275" s="151" t="s">
        <v>696</v>
      </c>
      <c r="C275" s="160" t="s">
        <v>1007</v>
      </c>
      <c r="D275" s="151" t="s">
        <v>697</v>
      </c>
      <c r="E275" s="160" t="s">
        <v>2</v>
      </c>
      <c r="F275" s="151" t="s">
        <v>6</v>
      </c>
      <c r="G275" s="151" t="s">
        <v>3</v>
      </c>
      <c r="H275" s="151" t="s">
        <v>3</v>
      </c>
      <c r="I275" s="151" t="s">
        <v>68</v>
      </c>
      <c r="J275" s="151" t="s">
        <v>68</v>
      </c>
      <c r="K275" s="187" t="s">
        <v>68</v>
      </c>
      <c r="L275" s="208" t="s">
        <v>94</v>
      </c>
      <c r="M275" s="161"/>
      <c r="N275" s="147"/>
    </row>
    <row r="276" spans="1:14" ht="12" customHeight="1" x14ac:dyDescent="0.15">
      <c r="A276" s="200">
        <v>273</v>
      </c>
      <c r="B276" s="151" t="s">
        <v>698</v>
      </c>
      <c r="C276" s="160" t="s">
        <v>1008</v>
      </c>
      <c r="D276" s="151" t="s">
        <v>699</v>
      </c>
      <c r="E276" s="160" t="s">
        <v>2</v>
      </c>
      <c r="F276" s="151" t="s">
        <v>6</v>
      </c>
      <c r="G276" s="151" t="s">
        <v>3</v>
      </c>
      <c r="H276" s="151" t="s">
        <v>3</v>
      </c>
      <c r="I276" s="151" t="s">
        <v>68</v>
      </c>
      <c r="J276" s="151" t="s">
        <v>68</v>
      </c>
      <c r="K276" s="187" t="s">
        <v>68</v>
      </c>
      <c r="L276" s="208" t="s">
        <v>94</v>
      </c>
      <c r="M276" s="161"/>
      <c r="N276" s="147"/>
    </row>
    <row r="277" spans="1:14" x14ac:dyDescent="0.15">
      <c r="A277" s="200">
        <v>274</v>
      </c>
      <c r="B277" s="151" t="s">
        <v>700</v>
      </c>
      <c r="C277" s="160" t="s">
        <v>1009</v>
      </c>
      <c r="D277" s="151" t="s">
        <v>701</v>
      </c>
      <c r="E277" s="160" t="s">
        <v>4</v>
      </c>
      <c r="F277" s="151" t="s">
        <v>6</v>
      </c>
      <c r="G277" s="151" t="s">
        <v>3</v>
      </c>
      <c r="H277" s="151" t="s">
        <v>3</v>
      </c>
      <c r="I277" s="151" t="s">
        <v>68</v>
      </c>
      <c r="J277" s="151" t="s">
        <v>68</v>
      </c>
      <c r="K277" s="187" t="s">
        <v>68</v>
      </c>
      <c r="L277" s="208" t="s">
        <v>94</v>
      </c>
      <c r="M277" s="161"/>
    </row>
    <row r="278" spans="1:14" x14ac:dyDescent="0.15">
      <c r="A278" s="200">
        <v>275</v>
      </c>
      <c r="B278" s="151" t="s">
        <v>702</v>
      </c>
      <c r="C278" s="160" t="s">
        <v>1010</v>
      </c>
      <c r="D278" s="151" t="s">
        <v>703</v>
      </c>
      <c r="E278" s="160" t="s">
        <v>2</v>
      </c>
      <c r="F278" s="151" t="s">
        <v>6</v>
      </c>
      <c r="G278" s="151" t="s">
        <v>3</v>
      </c>
      <c r="H278" s="151" t="s">
        <v>3</v>
      </c>
      <c r="I278" s="151" t="s">
        <v>68</v>
      </c>
      <c r="J278" s="151" t="s">
        <v>68</v>
      </c>
      <c r="K278" s="187" t="s">
        <v>68</v>
      </c>
      <c r="L278" s="208" t="s">
        <v>94</v>
      </c>
      <c r="M278" s="161"/>
    </row>
    <row r="279" spans="1:14" x14ac:dyDescent="0.15">
      <c r="A279" s="200">
        <v>276</v>
      </c>
      <c r="B279" s="151" t="s">
        <v>704</v>
      </c>
      <c r="C279" s="160" t="s">
        <v>1011</v>
      </c>
      <c r="D279" s="151" t="s">
        <v>705</v>
      </c>
      <c r="E279" s="160" t="s">
        <v>4</v>
      </c>
      <c r="F279" s="151" t="s">
        <v>6</v>
      </c>
      <c r="G279" s="151" t="s">
        <v>3</v>
      </c>
      <c r="H279" s="151" t="s">
        <v>3</v>
      </c>
      <c r="I279" s="151" t="s">
        <v>68</v>
      </c>
      <c r="J279" s="151" t="s">
        <v>68</v>
      </c>
      <c r="K279" s="187" t="s">
        <v>68</v>
      </c>
      <c r="L279" s="208" t="s">
        <v>94</v>
      </c>
      <c r="M279" s="161"/>
    </row>
    <row r="280" spans="1:14" x14ac:dyDescent="0.15">
      <c r="A280" s="201">
        <v>277</v>
      </c>
      <c r="B280" s="162" t="s">
        <v>706</v>
      </c>
      <c r="C280" s="163" t="s">
        <v>1012</v>
      </c>
      <c r="D280" s="162" t="s">
        <v>707</v>
      </c>
      <c r="E280" s="163" t="s">
        <v>4</v>
      </c>
      <c r="F280" s="162" t="s">
        <v>6</v>
      </c>
      <c r="G280" s="162" t="s">
        <v>3</v>
      </c>
      <c r="H280" s="162" t="s">
        <v>3</v>
      </c>
      <c r="I280" s="162" t="s">
        <v>68</v>
      </c>
      <c r="J280" s="162" t="s">
        <v>68</v>
      </c>
      <c r="K280" s="189" t="s">
        <v>68</v>
      </c>
      <c r="L280" s="209" t="s">
        <v>94</v>
      </c>
      <c r="M280" s="164"/>
    </row>
    <row r="281" spans="1:14" x14ac:dyDescent="0.15">
      <c r="A281" s="233">
        <v>278</v>
      </c>
      <c r="B281" s="168" t="s">
        <v>708</v>
      </c>
      <c r="C281" s="169" t="s">
        <v>1013</v>
      </c>
      <c r="D281" s="168" t="s">
        <v>709</v>
      </c>
      <c r="E281" s="169" t="s">
        <v>2</v>
      </c>
      <c r="F281" s="168" t="s">
        <v>6</v>
      </c>
      <c r="G281" s="168" t="s">
        <v>3</v>
      </c>
      <c r="H281" s="168" t="s">
        <v>3</v>
      </c>
      <c r="I281" s="168" t="s">
        <v>68</v>
      </c>
      <c r="J281" s="168" t="s">
        <v>68</v>
      </c>
      <c r="K281" s="203" t="s">
        <v>68</v>
      </c>
      <c r="L281" s="215" t="s">
        <v>94</v>
      </c>
      <c r="M281" s="205"/>
    </row>
    <row r="282" spans="1:14" x14ac:dyDescent="0.15">
      <c r="A282" s="200">
        <v>279</v>
      </c>
      <c r="B282" s="151" t="s">
        <v>710</v>
      </c>
      <c r="C282" s="160" t="s">
        <v>1014</v>
      </c>
      <c r="D282" s="151" t="s">
        <v>711</v>
      </c>
      <c r="E282" s="160" t="s">
        <v>2</v>
      </c>
      <c r="F282" s="151" t="s">
        <v>6</v>
      </c>
      <c r="G282" s="151" t="s">
        <v>3</v>
      </c>
      <c r="H282" s="151" t="s">
        <v>3</v>
      </c>
      <c r="I282" s="151" t="s">
        <v>68</v>
      </c>
      <c r="J282" s="151" t="s">
        <v>68</v>
      </c>
      <c r="K282" s="187" t="s">
        <v>68</v>
      </c>
      <c r="L282" s="208" t="s">
        <v>94</v>
      </c>
      <c r="M282" s="161"/>
    </row>
    <row r="283" spans="1:14" x14ac:dyDescent="0.15">
      <c r="A283" s="200">
        <v>280</v>
      </c>
      <c r="B283" s="151" t="s">
        <v>712</v>
      </c>
      <c r="C283" s="160" t="s">
        <v>1015</v>
      </c>
      <c r="D283" s="151" t="s">
        <v>713</v>
      </c>
      <c r="E283" s="160" t="s">
        <v>2</v>
      </c>
      <c r="F283" s="151" t="s">
        <v>6</v>
      </c>
      <c r="G283" s="151" t="s">
        <v>3</v>
      </c>
      <c r="H283" s="151" t="s">
        <v>3</v>
      </c>
      <c r="I283" s="151" t="s">
        <v>68</v>
      </c>
      <c r="J283" s="151" t="s">
        <v>68</v>
      </c>
      <c r="K283" s="187" t="s">
        <v>68</v>
      </c>
      <c r="L283" s="208" t="s">
        <v>94</v>
      </c>
      <c r="M283" s="161"/>
    </row>
    <row r="284" spans="1:14" x14ac:dyDescent="0.15">
      <c r="A284" s="200">
        <v>281</v>
      </c>
      <c r="B284" s="151" t="s">
        <v>714</v>
      </c>
      <c r="C284" s="160" t="s">
        <v>1016</v>
      </c>
      <c r="D284" s="151" t="s">
        <v>715</v>
      </c>
      <c r="E284" s="160" t="s">
        <v>4</v>
      </c>
      <c r="F284" s="151" t="s">
        <v>6</v>
      </c>
      <c r="G284" s="151" t="s">
        <v>3</v>
      </c>
      <c r="H284" s="151" t="s">
        <v>3</v>
      </c>
      <c r="I284" s="151" t="s">
        <v>68</v>
      </c>
      <c r="J284" s="151" t="s">
        <v>68</v>
      </c>
      <c r="K284" s="187" t="s">
        <v>68</v>
      </c>
      <c r="L284" s="208" t="s">
        <v>94</v>
      </c>
      <c r="M284" s="161"/>
    </row>
    <row r="285" spans="1:14" x14ac:dyDescent="0.15">
      <c r="A285" s="200">
        <v>282</v>
      </c>
      <c r="B285" s="151" t="s">
        <v>716</v>
      </c>
      <c r="C285" s="160" t="s">
        <v>1017</v>
      </c>
      <c r="D285" s="151" t="s">
        <v>717</v>
      </c>
      <c r="E285" s="160" t="s">
        <v>4</v>
      </c>
      <c r="F285" s="151" t="s">
        <v>6</v>
      </c>
      <c r="G285" s="151" t="s">
        <v>3</v>
      </c>
      <c r="H285" s="151" t="s">
        <v>3</v>
      </c>
      <c r="I285" s="151" t="s">
        <v>68</v>
      </c>
      <c r="J285" s="151" t="s">
        <v>68</v>
      </c>
      <c r="K285" s="187" t="s">
        <v>68</v>
      </c>
      <c r="L285" s="208" t="s">
        <v>94</v>
      </c>
      <c r="M285" s="161"/>
    </row>
    <row r="286" spans="1:14" x14ac:dyDescent="0.15">
      <c r="A286" s="200">
        <v>283</v>
      </c>
      <c r="B286" s="151" t="s">
        <v>718</v>
      </c>
      <c r="C286" s="160" t="s">
        <v>1018</v>
      </c>
      <c r="D286" s="151" t="s">
        <v>719</v>
      </c>
      <c r="E286" s="160" t="s">
        <v>2</v>
      </c>
      <c r="F286" s="151" t="s">
        <v>6</v>
      </c>
      <c r="G286" s="151" t="s">
        <v>3</v>
      </c>
      <c r="H286" s="151" t="s">
        <v>3</v>
      </c>
      <c r="I286" s="151" t="s">
        <v>68</v>
      </c>
      <c r="J286" s="151" t="s">
        <v>68</v>
      </c>
      <c r="K286" s="187" t="s">
        <v>68</v>
      </c>
      <c r="L286" s="208" t="s">
        <v>94</v>
      </c>
      <c r="M286" s="161"/>
    </row>
    <row r="287" spans="1:14" x14ac:dyDescent="0.15">
      <c r="A287" s="200">
        <v>284</v>
      </c>
      <c r="B287" s="151" t="s">
        <v>720</v>
      </c>
      <c r="C287" s="160" t="s">
        <v>1019</v>
      </c>
      <c r="D287" s="151" t="s">
        <v>721</v>
      </c>
      <c r="E287" s="160" t="s">
        <v>2</v>
      </c>
      <c r="F287" s="151" t="s">
        <v>6</v>
      </c>
      <c r="G287" s="151" t="s">
        <v>3</v>
      </c>
      <c r="H287" s="151" t="s">
        <v>3</v>
      </c>
      <c r="I287" s="151" t="s">
        <v>68</v>
      </c>
      <c r="J287" s="151" t="s">
        <v>68</v>
      </c>
      <c r="K287" s="187" t="s">
        <v>68</v>
      </c>
      <c r="L287" s="208" t="s">
        <v>94</v>
      </c>
      <c r="M287" s="161"/>
    </row>
    <row r="288" spans="1:14" x14ac:dyDescent="0.15">
      <c r="A288" s="200">
        <v>285</v>
      </c>
      <c r="B288" s="151" t="s">
        <v>613</v>
      </c>
      <c r="C288" s="160" t="s">
        <v>1020</v>
      </c>
      <c r="D288" s="151" t="s">
        <v>474</v>
      </c>
      <c r="E288" s="160" t="s">
        <v>2</v>
      </c>
      <c r="F288" s="151" t="s">
        <v>1</v>
      </c>
      <c r="G288" s="151" t="s">
        <v>68</v>
      </c>
      <c r="H288" s="151" t="s">
        <v>68</v>
      </c>
      <c r="I288" s="151" t="s">
        <v>68</v>
      </c>
      <c r="J288" s="151" t="s">
        <v>3</v>
      </c>
      <c r="K288" s="187" t="s">
        <v>68</v>
      </c>
      <c r="L288" s="208" t="s">
        <v>485</v>
      </c>
      <c r="M288" s="161"/>
    </row>
    <row r="289" spans="1:13" x14ac:dyDescent="0.15">
      <c r="A289" s="200">
        <v>286</v>
      </c>
      <c r="B289" s="151" t="s">
        <v>614</v>
      </c>
      <c r="C289" s="160" t="s">
        <v>1021</v>
      </c>
      <c r="D289" s="151" t="s">
        <v>475</v>
      </c>
      <c r="E289" s="160" t="s">
        <v>2</v>
      </c>
      <c r="F289" s="151" t="s">
        <v>1</v>
      </c>
      <c r="G289" s="151" t="s">
        <v>68</v>
      </c>
      <c r="H289" s="151" t="s">
        <v>68</v>
      </c>
      <c r="I289" s="151" t="s">
        <v>3</v>
      </c>
      <c r="J289" s="151" t="s">
        <v>68</v>
      </c>
      <c r="K289" s="187" t="s">
        <v>68</v>
      </c>
      <c r="L289" s="208" t="s">
        <v>485</v>
      </c>
      <c r="M289" s="161"/>
    </row>
    <row r="290" spans="1:13" x14ac:dyDescent="0.15">
      <c r="A290" s="200">
        <v>287</v>
      </c>
      <c r="B290" s="151" t="s">
        <v>615</v>
      </c>
      <c r="C290" s="160" t="s">
        <v>1022</v>
      </c>
      <c r="D290" s="151" t="s">
        <v>476</v>
      </c>
      <c r="E290" s="160" t="s">
        <v>2</v>
      </c>
      <c r="F290" s="151" t="s">
        <v>1</v>
      </c>
      <c r="G290" s="151" t="s">
        <v>68</v>
      </c>
      <c r="H290" s="151" t="s">
        <v>68</v>
      </c>
      <c r="I290" s="151" t="s">
        <v>68</v>
      </c>
      <c r="J290" s="151" t="s">
        <v>3</v>
      </c>
      <c r="K290" s="187" t="s">
        <v>68</v>
      </c>
      <c r="L290" s="208" t="s">
        <v>485</v>
      </c>
      <c r="M290" s="161"/>
    </row>
    <row r="291" spans="1:13" x14ac:dyDescent="0.15">
      <c r="A291" s="200">
        <v>288</v>
      </c>
      <c r="B291" s="151" t="s">
        <v>616</v>
      </c>
      <c r="C291" s="160" t="s">
        <v>1023</v>
      </c>
      <c r="D291" s="151" t="s">
        <v>477</v>
      </c>
      <c r="E291" s="160" t="s">
        <v>2</v>
      </c>
      <c r="F291" s="151" t="s">
        <v>1</v>
      </c>
      <c r="G291" s="151" t="s">
        <v>68</v>
      </c>
      <c r="H291" s="151" t="s">
        <v>68</v>
      </c>
      <c r="I291" s="151" t="s">
        <v>3</v>
      </c>
      <c r="J291" s="151" t="s">
        <v>68</v>
      </c>
      <c r="K291" s="187" t="s">
        <v>68</v>
      </c>
      <c r="L291" s="208" t="s">
        <v>485</v>
      </c>
      <c r="M291" s="161"/>
    </row>
    <row r="292" spans="1:13" x14ac:dyDescent="0.15">
      <c r="A292" s="200">
        <v>289</v>
      </c>
      <c r="B292" s="151" t="s">
        <v>617</v>
      </c>
      <c r="C292" s="160" t="s">
        <v>1024</v>
      </c>
      <c r="D292" s="151" t="s">
        <v>478</v>
      </c>
      <c r="E292" s="160" t="s">
        <v>4</v>
      </c>
      <c r="F292" s="151" t="s">
        <v>1</v>
      </c>
      <c r="G292" s="151" t="s">
        <v>68</v>
      </c>
      <c r="H292" s="151" t="s">
        <v>68</v>
      </c>
      <c r="I292" s="151" t="s">
        <v>3</v>
      </c>
      <c r="J292" s="151" t="s">
        <v>68</v>
      </c>
      <c r="K292" s="187" t="s">
        <v>68</v>
      </c>
      <c r="L292" s="208" t="s">
        <v>485</v>
      </c>
      <c r="M292" s="161"/>
    </row>
    <row r="293" spans="1:13" x14ac:dyDescent="0.15">
      <c r="A293" s="200">
        <v>290</v>
      </c>
      <c r="B293" s="151" t="s">
        <v>618</v>
      </c>
      <c r="C293" s="160" t="s">
        <v>1025</v>
      </c>
      <c r="D293" s="151" t="s">
        <v>479</v>
      </c>
      <c r="E293" s="160" t="s">
        <v>2</v>
      </c>
      <c r="F293" s="151" t="s">
        <v>1</v>
      </c>
      <c r="G293" s="151" t="s">
        <v>68</v>
      </c>
      <c r="H293" s="151" t="s">
        <v>68</v>
      </c>
      <c r="I293" s="151" t="s">
        <v>3</v>
      </c>
      <c r="J293" s="151" t="s">
        <v>68</v>
      </c>
      <c r="K293" s="187" t="s">
        <v>68</v>
      </c>
      <c r="L293" s="208" t="s">
        <v>485</v>
      </c>
      <c r="M293" s="161"/>
    </row>
    <row r="294" spans="1:13" x14ac:dyDescent="0.15">
      <c r="A294" s="200">
        <v>291</v>
      </c>
      <c r="B294" s="151" t="s">
        <v>619</v>
      </c>
      <c r="C294" s="160" t="s">
        <v>1026</v>
      </c>
      <c r="D294" s="151" t="s">
        <v>620</v>
      </c>
      <c r="E294" s="160" t="s">
        <v>2</v>
      </c>
      <c r="F294" s="151" t="s">
        <v>1</v>
      </c>
      <c r="G294" s="151" t="s">
        <v>68</v>
      </c>
      <c r="H294" s="151" t="s">
        <v>68</v>
      </c>
      <c r="I294" s="151" t="s">
        <v>3</v>
      </c>
      <c r="J294" s="151" t="s">
        <v>68</v>
      </c>
      <c r="K294" s="187" t="s">
        <v>68</v>
      </c>
      <c r="L294" s="208" t="s">
        <v>485</v>
      </c>
      <c r="M294" s="161"/>
    </row>
    <row r="295" spans="1:13" x14ac:dyDescent="0.15">
      <c r="A295" s="200">
        <v>292</v>
      </c>
      <c r="B295" s="151" t="s">
        <v>621</v>
      </c>
      <c r="C295" s="160" t="s">
        <v>1027</v>
      </c>
      <c r="D295" s="151" t="s">
        <v>622</v>
      </c>
      <c r="E295" s="160" t="s">
        <v>2</v>
      </c>
      <c r="F295" s="151" t="s">
        <v>1</v>
      </c>
      <c r="G295" s="151" t="s">
        <v>68</v>
      </c>
      <c r="H295" s="151" t="s">
        <v>68</v>
      </c>
      <c r="I295" s="151" t="s">
        <v>68</v>
      </c>
      <c r="J295" s="151" t="s">
        <v>3</v>
      </c>
      <c r="K295" s="187" t="s">
        <v>68</v>
      </c>
      <c r="L295" s="208" t="s">
        <v>485</v>
      </c>
      <c r="M295" s="161"/>
    </row>
    <row r="296" spans="1:13" x14ac:dyDescent="0.15">
      <c r="A296" s="200">
        <v>293</v>
      </c>
      <c r="B296" s="151"/>
      <c r="C296" s="160"/>
      <c r="D296" s="151"/>
      <c r="E296" s="160"/>
      <c r="F296" s="151"/>
      <c r="G296" s="151"/>
      <c r="H296" s="151"/>
      <c r="I296" s="151"/>
      <c r="J296" s="151"/>
      <c r="K296" s="187"/>
      <c r="L296" s="208"/>
      <c r="M296" s="161"/>
    </row>
    <row r="297" spans="1:13" x14ac:dyDescent="0.15">
      <c r="A297" s="200">
        <v>294</v>
      </c>
      <c r="B297" s="151"/>
      <c r="C297" s="160"/>
      <c r="D297" s="151"/>
      <c r="E297" s="160"/>
      <c r="F297" s="151"/>
      <c r="G297" s="151"/>
      <c r="H297" s="151"/>
      <c r="I297" s="151"/>
      <c r="J297" s="151"/>
      <c r="K297" s="187"/>
      <c r="L297" s="208"/>
      <c r="M297" s="161"/>
    </row>
    <row r="298" spans="1:13" x14ac:dyDescent="0.15">
      <c r="A298" s="200">
        <v>295</v>
      </c>
      <c r="B298" s="151"/>
      <c r="C298" s="160"/>
      <c r="D298" s="151"/>
      <c r="E298" s="160"/>
      <c r="F298" s="151"/>
      <c r="G298" s="151"/>
      <c r="H298" s="151"/>
      <c r="I298" s="151"/>
      <c r="J298" s="151"/>
      <c r="K298" s="187"/>
      <c r="L298" s="208"/>
      <c r="M298" s="161"/>
    </row>
    <row r="299" spans="1:13" x14ac:dyDescent="0.15">
      <c r="A299" s="200">
        <v>296</v>
      </c>
      <c r="B299" s="151"/>
      <c r="C299" s="160"/>
      <c r="D299" s="151"/>
      <c r="E299" s="160"/>
      <c r="F299" s="151"/>
      <c r="G299" s="151"/>
      <c r="H299" s="151"/>
      <c r="I299" s="151"/>
      <c r="J299" s="151"/>
      <c r="K299" s="187"/>
      <c r="L299" s="208"/>
      <c r="M299" s="161"/>
    </row>
    <row r="300" spans="1:13" x14ac:dyDescent="0.15">
      <c r="A300" s="201">
        <v>297</v>
      </c>
      <c r="B300" s="162"/>
      <c r="C300" s="163"/>
      <c r="D300" s="162"/>
      <c r="E300" s="163"/>
      <c r="F300" s="162"/>
      <c r="G300" s="162"/>
      <c r="H300" s="162"/>
      <c r="I300" s="162"/>
      <c r="J300" s="162"/>
      <c r="K300" s="189"/>
      <c r="L300" s="209"/>
      <c r="M300" s="164"/>
    </row>
    <row r="301" spans="1:13" x14ac:dyDescent="0.15">
      <c r="A301" s="199">
        <v>298</v>
      </c>
      <c r="B301" s="157"/>
      <c r="C301" s="158"/>
      <c r="D301" s="157"/>
      <c r="E301" s="158"/>
      <c r="F301" s="157"/>
      <c r="G301" s="157"/>
      <c r="H301" s="157"/>
      <c r="I301" s="157"/>
      <c r="J301" s="157"/>
      <c r="K301" s="185"/>
      <c r="L301" s="216"/>
      <c r="M301" s="159"/>
    </row>
    <row r="302" spans="1:13" x14ac:dyDescent="0.15">
      <c r="A302" s="200">
        <v>299</v>
      </c>
      <c r="B302" s="151"/>
      <c r="C302" s="160"/>
      <c r="D302" s="151"/>
      <c r="E302" s="160"/>
      <c r="F302" s="151"/>
      <c r="G302" s="151"/>
      <c r="H302" s="151"/>
      <c r="I302" s="151"/>
      <c r="J302" s="151"/>
      <c r="K302" s="187"/>
      <c r="L302" s="208"/>
      <c r="M302" s="161"/>
    </row>
    <row r="303" spans="1:13" x14ac:dyDescent="0.15">
      <c r="A303" s="200">
        <v>300</v>
      </c>
      <c r="B303" s="151"/>
      <c r="C303" s="160"/>
      <c r="D303" s="151"/>
      <c r="E303" s="160"/>
      <c r="F303" s="151"/>
      <c r="G303" s="151"/>
      <c r="H303" s="151"/>
      <c r="I303" s="151"/>
      <c r="J303" s="151"/>
      <c r="K303" s="187"/>
      <c r="L303" s="208"/>
      <c r="M303" s="161"/>
    </row>
    <row r="304" spans="1:13" x14ac:dyDescent="0.15">
      <c r="A304" s="200">
        <v>301</v>
      </c>
      <c r="B304" s="151"/>
      <c r="C304" s="160"/>
      <c r="D304" s="151"/>
      <c r="E304" s="160"/>
      <c r="F304" s="151"/>
      <c r="G304" s="151"/>
      <c r="H304" s="151"/>
      <c r="I304" s="151"/>
      <c r="J304" s="151"/>
      <c r="K304" s="187"/>
      <c r="L304" s="208"/>
      <c r="M304" s="161"/>
    </row>
    <row r="305" spans="1:13" x14ac:dyDescent="0.15">
      <c r="A305" s="200">
        <v>302</v>
      </c>
      <c r="B305" s="166"/>
      <c r="C305" s="166"/>
      <c r="D305" s="166"/>
      <c r="E305" s="166"/>
      <c r="F305" s="166"/>
      <c r="G305" s="166"/>
      <c r="H305" s="166"/>
      <c r="I305" s="166"/>
      <c r="J305" s="166"/>
      <c r="K305" s="187"/>
      <c r="L305" s="217"/>
      <c r="M305" s="161"/>
    </row>
    <row r="306" spans="1:13" x14ac:dyDescent="0.15">
      <c r="A306" s="200">
        <v>303</v>
      </c>
      <c r="B306" s="166"/>
      <c r="C306" s="166"/>
      <c r="D306" s="166"/>
      <c r="E306" s="166"/>
      <c r="F306" s="166"/>
      <c r="G306" s="166"/>
      <c r="H306" s="166"/>
      <c r="I306" s="166"/>
      <c r="J306" s="166"/>
      <c r="K306" s="187"/>
      <c r="L306" s="217"/>
      <c r="M306" s="161"/>
    </row>
    <row r="307" spans="1:13" x14ac:dyDescent="0.15">
      <c r="A307" s="200">
        <v>304</v>
      </c>
      <c r="B307" s="151"/>
      <c r="C307" s="160"/>
      <c r="D307" s="151"/>
      <c r="E307" s="160"/>
      <c r="F307" s="151"/>
      <c r="G307" s="151"/>
      <c r="H307" s="151"/>
      <c r="I307" s="151"/>
      <c r="J307" s="151"/>
      <c r="K307" s="187"/>
      <c r="L307" s="208"/>
      <c r="M307" s="161"/>
    </row>
    <row r="308" spans="1:13" x14ac:dyDescent="0.15">
      <c r="A308" s="200">
        <v>305</v>
      </c>
      <c r="B308" s="151"/>
      <c r="C308" s="160"/>
      <c r="D308" s="151"/>
      <c r="E308" s="160"/>
      <c r="F308" s="151"/>
      <c r="G308" s="151"/>
      <c r="H308" s="151"/>
      <c r="I308" s="151"/>
      <c r="J308" s="151"/>
      <c r="K308" s="187"/>
      <c r="L308" s="208"/>
      <c r="M308" s="161"/>
    </row>
    <row r="309" spans="1:13" ht="12" thickBot="1" x14ac:dyDescent="0.2">
      <c r="A309" s="235">
        <v>306</v>
      </c>
      <c r="B309" s="218"/>
      <c r="C309" s="218"/>
      <c r="D309" s="219"/>
      <c r="E309" s="218"/>
      <c r="F309" s="218"/>
      <c r="G309" s="218"/>
      <c r="H309" s="218"/>
      <c r="I309" s="218"/>
      <c r="J309" s="218"/>
      <c r="K309" s="220"/>
      <c r="L309" s="221"/>
      <c r="M309" s="164"/>
    </row>
    <row r="310" spans="1:13" x14ac:dyDescent="0.15">
      <c r="A310" s="233">
        <v>307</v>
      </c>
      <c r="B310" s="168"/>
      <c r="C310" s="178"/>
      <c r="D310" s="169"/>
      <c r="E310" s="169"/>
      <c r="F310" s="168"/>
      <c r="G310" s="169"/>
      <c r="H310" s="168"/>
      <c r="I310" s="169"/>
      <c r="J310" s="168"/>
      <c r="K310" s="236"/>
      <c r="L310" s="237"/>
      <c r="M310" s="205"/>
    </row>
    <row r="311" spans="1:13" x14ac:dyDescent="0.15">
      <c r="A311" s="200">
        <v>308</v>
      </c>
      <c r="B311" s="151"/>
      <c r="C311" s="173"/>
      <c r="D311" s="160"/>
      <c r="E311" s="160"/>
      <c r="F311" s="151"/>
      <c r="G311" s="160"/>
      <c r="H311" s="151"/>
      <c r="I311" s="160"/>
      <c r="J311" s="151"/>
      <c r="K311" s="238"/>
      <c r="L311" s="239"/>
      <c r="M311" s="161"/>
    </row>
    <row r="312" spans="1:13" x14ac:dyDescent="0.15">
      <c r="A312" s="200">
        <v>309</v>
      </c>
      <c r="B312" s="151"/>
      <c r="C312" s="173"/>
      <c r="D312" s="160"/>
      <c r="E312" s="160"/>
      <c r="F312" s="151"/>
      <c r="G312" s="160"/>
      <c r="H312" s="151"/>
      <c r="I312" s="160"/>
      <c r="J312" s="151"/>
      <c r="K312" s="238"/>
      <c r="L312" s="239"/>
      <c r="M312" s="161"/>
    </row>
    <row r="313" spans="1:13" x14ac:dyDescent="0.15">
      <c r="A313" s="200">
        <v>310</v>
      </c>
      <c r="B313" s="151"/>
      <c r="C313" s="160"/>
      <c r="D313" s="151"/>
      <c r="E313" s="160"/>
      <c r="F313" s="151"/>
      <c r="G313" s="151"/>
      <c r="H313" s="151"/>
      <c r="I313" s="151"/>
      <c r="J313" s="151"/>
      <c r="K313" s="238"/>
      <c r="L313" s="240"/>
      <c r="M313" s="161"/>
    </row>
    <row r="314" spans="1:13" x14ac:dyDescent="0.15">
      <c r="A314" s="200">
        <f t="shared" ref="A314:A322" si="0">A313+1</f>
        <v>311</v>
      </c>
      <c r="B314" s="151"/>
      <c r="C314" s="160"/>
      <c r="D314" s="151"/>
      <c r="E314" s="160"/>
      <c r="F314" s="151"/>
      <c r="G314" s="151"/>
      <c r="H314" s="151"/>
      <c r="I314" s="151"/>
      <c r="J314" s="151"/>
      <c r="K314" s="238"/>
      <c r="L314" s="240"/>
      <c r="M314" s="161"/>
    </row>
    <row r="315" spans="1:13" x14ac:dyDescent="0.15">
      <c r="A315" s="200">
        <f t="shared" si="0"/>
        <v>312</v>
      </c>
      <c r="B315" s="151"/>
      <c r="C315" s="173"/>
      <c r="D315" s="160"/>
      <c r="E315" s="160"/>
      <c r="F315" s="151"/>
      <c r="G315" s="160"/>
      <c r="H315" s="151"/>
      <c r="I315" s="160"/>
      <c r="J315" s="151"/>
      <c r="K315" s="238"/>
      <c r="L315" s="240"/>
      <c r="M315" s="161"/>
    </row>
    <row r="316" spans="1:13" x14ac:dyDescent="0.15">
      <c r="A316" s="200">
        <f t="shared" si="0"/>
        <v>313</v>
      </c>
      <c r="B316" s="151"/>
      <c r="C316" s="173"/>
      <c r="D316" s="160"/>
      <c r="E316" s="160"/>
      <c r="F316" s="151"/>
      <c r="G316" s="160"/>
      <c r="H316" s="151"/>
      <c r="I316" s="160"/>
      <c r="J316" s="151"/>
      <c r="K316" s="238"/>
      <c r="L316" s="240"/>
      <c r="M316" s="161"/>
    </row>
    <row r="317" spans="1:13" x14ac:dyDescent="0.15">
      <c r="A317" s="200">
        <f t="shared" si="0"/>
        <v>314</v>
      </c>
      <c r="B317" s="151"/>
      <c r="C317" s="173"/>
      <c r="D317" s="160"/>
      <c r="E317" s="160"/>
      <c r="F317" s="151"/>
      <c r="G317" s="160"/>
      <c r="H317" s="151"/>
      <c r="I317" s="160"/>
      <c r="J317" s="151"/>
      <c r="K317" s="238"/>
      <c r="L317" s="240"/>
      <c r="M317" s="161"/>
    </row>
    <row r="318" spans="1:13" x14ac:dyDescent="0.15">
      <c r="A318" s="200">
        <f t="shared" si="0"/>
        <v>315</v>
      </c>
      <c r="B318" s="151"/>
      <c r="C318" s="160"/>
      <c r="D318" s="151"/>
      <c r="E318" s="160"/>
      <c r="F318" s="151"/>
      <c r="G318" s="151"/>
      <c r="H318" s="151"/>
      <c r="I318" s="151"/>
      <c r="J318" s="151"/>
      <c r="K318" s="238"/>
      <c r="L318" s="240"/>
      <c r="M318" s="161"/>
    </row>
    <row r="319" spans="1:13" x14ac:dyDescent="0.15">
      <c r="A319" s="200">
        <f t="shared" si="0"/>
        <v>316</v>
      </c>
      <c r="B319" s="151"/>
      <c r="C319" s="160"/>
      <c r="D319" s="151"/>
      <c r="E319" s="160"/>
      <c r="F319" s="151"/>
      <c r="G319" s="151"/>
      <c r="H319" s="151"/>
      <c r="I319" s="151"/>
      <c r="J319" s="151"/>
      <c r="K319" s="238"/>
      <c r="L319" s="240"/>
      <c r="M319" s="161"/>
    </row>
    <row r="320" spans="1:13" x14ac:dyDescent="0.15">
      <c r="A320" s="200">
        <f t="shared" si="0"/>
        <v>317</v>
      </c>
      <c r="B320" s="151"/>
      <c r="C320" s="173"/>
      <c r="D320" s="160"/>
      <c r="E320" s="160"/>
      <c r="F320" s="151"/>
      <c r="G320" s="160"/>
      <c r="H320" s="151"/>
      <c r="I320" s="160"/>
      <c r="J320" s="151"/>
      <c r="K320" s="238"/>
      <c r="L320" s="240"/>
      <c r="M320" s="161"/>
    </row>
    <row r="321" spans="1:13" x14ac:dyDescent="0.15">
      <c r="A321" s="200">
        <f t="shared" si="0"/>
        <v>318</v>
      </c>
      <c r="B321" s="151"/>
      <c r="C321" s="173"/>
      <c r="D321" s="160"/>
      <c r="E321" s="160"/>
      <c r="F321" s="151"/>
      <c r="G321" s="160"/>
      <c r="H321" s="151"/>
      <c r="I321" s="160"/>
      <c r="J321" s="151"/>
      <c r="K321" s="238"/>
      <c r="L321" s="240"/>
      <c r="M321" s="161"/>
    </row>
    <row r="322" spans="1:13" ht="12" thickBot="1" x14ac:dyDescent="0.2">
      <c r="A322" s="235">
        <f t="shared" si="0"/>
        <v>319</v>
      </c>
      <c r="B322" s="218"/>
      <c r="C322" s="241"/>
      <c r="D322" s="242"/>
      <c r="E322" s="242"/>
      <c r="F322" s="218"/>
      <c r="G322" s="242"/>
      <c r="H322" s="218"/>
      <c r="I322" s="242"/>
      <c r="J322" s="218"/>
      <c r="K322" s="243"/>
      <c r="L322" s="244"/>
      <c r="M322" s="245"/>
    </row>
  </sheetData>
  <autoFilter ref="A2:L377" xr:uid="{00000000-0009-0000-0000-000004000000}"/>
  <mergeCells count="11">
    <mergeCell ref="A1:L1"/>
    <mergeCell ref="A2:A3"/>
    <mergeCell ref="B2:B3"/>
    <mergeCell ref="C2:C3"/>
    <mergeCell ref="E2:E3"/>
    <mergeCell ref="F2:F3"/>
    <mergeCell ref="G2:H2"/>
    <mergeCell ref="I2:I3"/>
    <mergeCell ref="J2:J3"/>
    <mergeCell ref="K2:K3"/>
    <mergeCell ref="L2:M2"/>
  </mergeCells>
  <phoneticPr fontId="13"/>
  <dataValidations count="2">
    <dataValidation type="list" allowBlank="1" showInputMessage="1" showErrorMessage="1" sqref="E5 E307:E322 E7:E304" xr:uid="{00000000-0002-0000-0400-000000000000}">
      <formula1>"男,女"</formula1>
    </dataValidation>
    <dataValidation type="list" allowBlank="1" showInputMessage="1" showErrorMessage="1" sqref="F4:F5 F307:F322 F7:F304" xr:uid="{00000000-0002-0000-0400-000001000000}">
      <formula1>"一般,大学,高校,Ｊｒ"</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vt:lpstr>
      <vt:lpstr>個人</vt:lpstr>
      <vt:lpstr>団体</vt:lpstr>
      <vt:lpstr>撮影許可申込書</vt:lpstr>
      <vt:lpstr>登録者</vt:lpstr>
      <vt:lpstr>個人!Criteria</vt:lpstr>
      <vt:lpstr>個人!Print_Area</vt:lpstr>
      <vt:lpstr>撮影許可申込書!Print_Area</vt:lpstr>
      <vt:lpstr>申込書!Print_Area</vt:lpstr>
      <vt:lpstr>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釧路トランポリン協会</dc:creator>
  <cp:lastModifiedBy>A BIN</cp:lastModifiedBy>
  <cp:lastPrinted>2018-08-05T14:42:41Z</cp:lastPrinted>
  <dcterms:created xsi:type="dcterms:W3CDTF">2004-05-05T13:42:26Z</dcterms:created>
  <dcterms:modified xsi:type="dcterms:W3CDTF">2025-08-09T09:44:35Z</dcterms:modified>
</cp:coreProperties>
</file>